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"/>
    </mc:Choice>
  </mc:AlternateContent>
  <bookViews>
    <workbookView xWindow="0" yWindow="0" windowWidth="23040" windowHeight="9060"/>
  </bookViews>
  <sheets>
    <sheet name="Distributors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H48" i="1"/>
  <c r="G48" i="1"/>
  <c r="F48" i="1"/>
  <c r="I48" i="1" s="1"/>
  <c r="H47" i="1"/>
  <c r="G47" i="1"/>
  <c r="F47" i="1"/>
  <c r="I47" i="1" s="1"/>
  <c r="H46" i="1"/>
  <c r="G46" i="1"/>
  <c r="F46" i="1"/>
  <c r="I46" i="1" s="1"/>
  <c r="H45" i="1"/>
  <c r="G45" i="1"/>
  <c r="F45" i="1"/>
  <c r="I45" i="1" s="1"/>
  <c r="H44" i="1"/>
  <c r="G44" i="1"/>
  <c r="F44" i="1"/>
  <c r="I44" i="1" s="1"/>
  <c r="H43" i="1"/>
  <c r="G43" i="1"/>
  <c r="F43" i="1"/>
  <c r="I43" i="1" s="1"/>
  <c r="H42" i="1"/>
  <c r="G42" i="1"/>
  <c r="F42" i="1"/>
  <c r="I42" i="1" s="1"/>
  <c r="H41" i="1"/>
  <c r="G41" i="1"/>
  <c r="F41" i="1"/>
  <c r="I41" i="1" s="1"/>
  <c r="H40" i="1"/>
  <c r="G40" i="1"/>
  <c r="F40" i="1"/>
  <c r="I40" i="1" s="1"/>
  <c r="H39" i="1"/>
  <c r="G39" i="1"/>
  <c r="F39" i="1"/>
  <c r="I39" i="1" s="1"/>
  <c r="H38" i="1"/>
  <c r="G38" i="1"/>
  <c r="F38" i="1"/>
  <c r="I38" i="1" s="1"/>
  <c r="H37" i="1"/>
  <c r="G37" i="1"/>
  <c r="F37" i="1"/>
  <c r="I37" i="1" s="1"/>
  <c r="H36" i="1"/>
  <c r="G36" i="1"/>
  <c r="F36" i="1"/>
  <c r="I36" i="1" s="1"/>
  <c r="H35" i="1"/>
  <c r="G35" i="1"/>
  <c r="F35" i="1"/>
  <c r="I35" i="1" s="1"/>
  <c r="H34" i="1"/>
  <c r="G34" i="1"/>
  <c r="F34" i="1"/>
  <c r="I34" i="1" s="1"/>
  <c r="H33" i="1"/>
  <c r="G33" i="1"/>
  <c r="F33" i="1"/>
  <c r="I33" i="1" s="1"/>
  <c r="I32" i="1"/>
  <c r="H31" i="1"/>
  <c r="G31" i="1"/>
  <c r="F31" i="1"/>
  <c r="I31" i="1" s="1"/>
  <c r="H30" i="1"/>
  <c r="G30" i="1"/>
  <c r="F30" i="1"/>
  <c r="I30" i="1" s="1"/>
  <c r="H29" i="1"/>
  <c r="G29" i="1"/>
  <c r="F29" i="1"/>
  <c r="I29" i="1" s="1"/>
  <c r="H28" i="1"/>
  <c r="G28" i="1"/>
  <c r="F28" i="1"/>
  <c r="I28" i="1" s="1"/>
  <c r="H27" i="1"/>
  <c r="G27" i="1"/>
  <c r="F27" i="1"/>
  <c r="I27" i="1" s="1"/>
  <c r="H26" i="1"/>
  <c r="G26" i="1"/>
  <c r="F26" i="1"/>
  <c r="I26" i="1" s="1"/>
  <c r="H25" i="1"/>
  <c r="G25" i="1"/>
  <c r="F25" i="1"/>
  <c r="I25" i="1" s="1"/>
  <c r="H24" i="1"/>
  <c r="G24" i="1"/>
  <c r="F24" i="1"/>
  <c r="I24" i="1" s="1"/>
  <c r="H23" i="1"/>
  <c r="G23" i="1"/>
  <c r="F23" i="1"/>
  <c r="I23" i="1" s="1"/>
  <c r="H22" i="1"/>
  <c r="G22" i="1"/>
  <c r="F22" i="1"/>
  <c r="I22" i="1" s="1"/>
  <c r="I21" i="1"/>
  <c r="H20" i="1"/>
  <c r="G20" i="1"/>
  <c r="F20" i="1"/>
  <c r="I20" i="1" s="1"/>
  <c r="H19" i="1"/>
  <c r="G19" i="1"/>
  <c r="F19" i="1"/>
  <c r="I19" i="1" s="1"/>
  <c r="H18" i="1"/>
  <c r="G18" i="1"/>
  <c r="F18" i="1"/>
  <c r="I18" i="1" s="1"/>
  <c r="H17" i="1"/>
  <c r="G17" i="1"/>
  <c r="F17" i="1"/>
  <c r="I17" i="1" s="1"/>
  <c r="H16" i="1"/>
  <c r="G16" i="1"/>
  <c r="F16" i="1"/>
  <c r="I16" i="1" s="1"/>
  <c r="H15" i="1"/>
  <c r="G15" i="1"/>
  <c r="F15" i="1"/>
  <c r="I15" i="1" s="1"/>
  <c r="H14" i="1"/>
  <c r="G14" i="1"/>
  <c r="F14" i="1"/>
  <c r="I14" i="1" s="1"/>
  <c r="H13" i="1"/>
  <c r="G13" i="1"/>
  <c r="F13" i="1"/>
  <c r="I13" i="1" s="1"/>
  <c r="H12" i="1"/>
  <c r="G12" i="1"/>
  <c r="F12" i="1"/>
  <c r="I12" i="1" s="1"/>
  <c r="H11" i="1"/>
  <c r="G11" i="1"/>
  <c r="F11" i="1"/>
  <c r="I11" i="1" s="1"/>
  <c r="H10" i="1"/>
  <c r="G10" i="1"/>
  <c r="F10" i="1"/>
  <c r="I10" i="1" s="1"/>
  <c r="H9" i="1"/>
  <c r="G9" i="1"/>
  <c r="F9" i="1"/>
  <c r="I9" i="1" s="1"/>
  <c r="H8" i="1"/>
  <c r="H55" i="1" s="1"/>
  <c r="G8" i="1"/>
  <c r="G55" i="1" s="1"/>
  <c r="F8" i="1"/>
  <c r="I8" i="1" s="1"/>
  <c r="F55" i="1" l="1"/>
  <c r="I55" i="1" s="1"/>
</calcChain>
</file>

<file path=xl/sharedStrings.xml><?xml version="1.0" encoding="utf-8"?>
<sst xmlns="http://schemas.openxmlformats.org/spreadsheetml/2006/main" count="141" uniqueCount="132">
  <si>
    <t>Welcome Industries</t>
  </si>
  <si>
    <t xml:space="preserve">    </t>
  </si>
  <si>
    <t>Date: 24-02-2015</t>
  </si>
  <si>
    <t>Lahore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</si>
  <si>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</si>
  <si>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</si>
  <si>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</si>
  <si>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</si>
  <si>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</si>
  <si>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</si>
  <si>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</si>
  <si>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</si>
  <si>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</si>
  <si>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Emaan Traders Sargodha.</t>
  </si>
  <si>
    <t>Sargodha.</t>
  </si>
  <si>
    <t>0308-7544950</t>
  </si>
  <si>
    <t>Talha Traders Sargodha</t>
  </si>
  <si>
    <t>0333-8448951</t>
  </si>
  <si>
    <t>Abdullah Traders Lahore.</t>
  </si>
  <si>
    <t>Lahore.</t>
  </si>
  <si>
    <t>0336-4745288</t>
  </si>
  <si>
    <t>Friends Traders Daska.</t>
  </si>
  <si>
    <t>Daska.</t>
  </si>
  <si>
    <t>0300-7464022</t>
  </si>
  <si>
    <t>A.A. Enterprises Gujrat.</t>
  </si>
  <si>
    <t>Gujrat.</t>
  </si>
  <si>
    <t>0333-2105352</t>
  </si>
  <si>
    <t>Hamad Traders Kasur.</t>
  </si>
  <si>
    <t>Kasur.</t>
  </si>
  <si>
    <t>0300-4344080</t>
  </si>
  <si>
    <t>Madina Traders Kasur.</t>
  </si>
  <si>
    <t>0322-7186591</t>
  </si>
  <si>
    <t xml:space="preserve">Honey Traders.   </t>
  </si>
  <si>
    <t>Khuddian.</t>
  </si>
  <si>
    <t>0305-7132979</t>
  </si>
  <si>
    <t>Hamza Traders.</t>
  </si>
  <si>
    <t>Lala Musa.</t>
  </si>
  <si>
    <t>0302-6251170</t>
  </si>
  <si>
    <t>Pak Traders.</t>
  </si>
  <si>
    <t>0321-6204335</t>
  </si>
  <si>
    <t>Imran Traders Shekhupura.</t>
  </si>
  <si>
    <t xml:space="preserve">Shekhupura. </t>
  </si>
  <si>
    <t>0300-4987134</t>
  </si>
  <si>
    <t>Waqar Traders Jehlum.</t>
  </si>
  <si>
    <t>Jehlum.</t>
  </si>
  <si>
    <t>0307-5895610</t>
  </si>
  <si>
    <t>Usman Traders Bhalwal</t>
  </si>
  <si>
    <t>Bhalwal</t>
  </si>
  <si>
    <t>0321-6544085</t>
  </si>
  <si>
    <t>Aamir Traders Kamonki</t>
  </si>
  <si>
    <t>Sadhoki (Kamonki)</t>
  </si>
  <si>
    <t>0300-4604356</t>
  </si>
  <si>
    <t>Anila General Store</t>
  </si>
  <si>
    <t>Kamonki</t>
  </si>
  <si>
    <t>0323-7045641</t>
  </si>
  <si>
    <t>Haider Traders Khanqah Dogran</t>
  </si>
  <si>
    <t>Khanqah Dogran</t>
  </si>
  <si>
    <t>0301-4755098</t>
  </si>
  <si>
    <t>Al-Macca Traders</t>
  </si>
  <si>
    <t>Sharq Pur</t>
  </si>
  <si>
    <t>0301-4517220</t>
  </si>
  <si>
    <t>Rameez Traders</t>
  </si>
  <si>
    <t>Sialkot</t>
  </si>
  <si>
    <t>0300-6101296</t>
  </si>
  <si>
    <t>Farwa Trades.</t>
  </si>
  <si>
    <t>0300-9619391</t>
  </si>
  <si>
    <t>Zain Traders</t>
  </si>
  <si>
    <t>Rai Wind</t>
  </si>
  <si>
    <t>0333-4303179</t>
  </si>
  <si>
    <t>M.A.Traders Pattoki.</t>
  </si>
  <si>
    <t>Pattoki.</t>
  </si>
  <si>
    <t>0300-4566124</t>
  </si>
  <si>
    <t>Ahmed Subhan Traders.</t>
  </si>
  <si>
    <t>Mureed Key</t>
  </si>
  <si>
    <t>0300-4706114</t>
  </si>
  <si>
    <t>Younas Traders Deenga.</t>
  </si>
  <si>
    <t>Deenga.</t>
  </si>
  <si>
    <t>0300-6288270</t>
  </si>
  <si>
    <t>Awan Traders Frooq Abad</t>
  </si>
  <si>
    <t>Frooq Abad</t>
  </si>
  <si>
    <t>0344-4321892</t>
  </si>
  <si>
    <t>Rehman Traders Narang Mandi</t>
  </si>
  <si>
    <t>Narang Mandi</t>
  </si>
  <si>
    <t>0333-4147313</t>
  </si>
  <si>
    <t>Ajmal Traders Narang Mandi</t>
  </si>
  <si>
    <t>Ajmal Narang Mandi</t>
  </si>
  <si>
    <t>0300-7776584</t>
  </si>
  <si>
    <t>Shami Enterprises.</t>
  </si>
  <si>
    <t>Gujranwala.</t>
  </si>
  <si>
    <t>0300-6473326</t>
  </si>
  <si>
    <t>Naro Enterprises.</t>
  </si>
  <si>
    <t>Samberyal.</t>
  </si>
  <si>
    <t>0312-5766425</t>
  </si>
  <si>
    <t>Sardar Traders.</t>
  </si>
  <si>
    <t>Kotla Arab Ali Khan.</t>
  </si>
  <si>
    <t>0301-6216003</t>
  </si>
  <si>
    <t>Ittefaq Kiryana Store.</t>
  </si>
  <si>
    <t>Saraye Alam Geer.</t>
  </si>
  <si>
    <t>0341-5975300</t>
  </si>
  <si>
    <t>Rehan Traders.</t>
  </si>
  <si>
    <t>Jalal Pur Jattan.</t>
  </si>
  <si>
    <t>0300-6258766</t>
  </si>
  <si>
    <t>Hasnain Traders Kamonli.</t>
  </si>
  <si>
    <t>0307-7259520</t>
  </si>
  <si>
    <t>Ali Traders Samberyal.</t>
  </si>
  <si>
    <t>0331-6712306</t>
  </si>
  <si>
    <t>Sardar Nawab Phool Nagar.</t>
  </si>
  <si>
    <t>Phool Nagar.</t>
  </si>
  <si>
    <t>0305-6574054</t>
  </si>
  <si>
    <t>Javed Nankana Sahib.</t>
  </si>
  <si>
    <t xml:space="preserve"> Nankana Sahib.</t>
  </si>
  <si>
    <t>0300-4899409</t>
  </si>
  <si>
    <t>Saquie Genaral Store.</t>
  </si>
  <si>
    <t>Talwandi Bhandran.</t>
  </si>
  <si>
    <t>0333-7776803</t>
  </si>
  <si>
    <t>Sabri Traders Uggoki.</t>
  </si>
  <si>
    <t>Uggoki.</t>
  </si>
  <si>
    <t>0334-7868600</t>
  </si>
  <si>
    <t>Jeem Traders Hafiz Abaz.</t>
  </si>
  <si>
    <t>Hafiz Abaz.</t>
  </si>
  <si>
    <t>0345-6626050</t>
  </si>
  <si>
    <t>Vicky Traders Hafiz Abaz.</t>
  </si>
  <si>
    <t>Alpha Traders Lahore.</t>
  </si>
  <si>
    <t>0300-4281428</t>
  </si>
  <si>
    <t>Asghar Kiryana, Mano Chak..</t>
  </si>
  <si>
    <t>Mano Chak..</t>
  </si>
  <si>
    <t>0348-7222166</t>
  </si>
  <si>
    <t>Total.</t>
  </si>
  <si>
    <r>
      <t xml:space="preserve">Note;  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Prices are subject to change without prior notice and availability of stock.</t>
    </r>
  </si>
  <si>
    <r>
      <rPr>
        <b/>
        <sz val="12"/>
        <color theme="1"/>
        <rFont val="Calibri"/>
        <family val="1"/>
        <scheme val="minor"/>
      </rPr>
      <t xml:space="preserve">Head Office; </t>
    </r>
    <r>
      <rPr>
        <sz val="11"/>
        <color theme="1"/>
        <rFont val="Calibri"/>
        <family val="1"/>
        <scheme val="minor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</si>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</sst>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Calibri"/>
      <family val="1"/>
      <scheme val="minor"/>
    </font>
    <font>
      <sz val="11"/>
      <color theme="1"/>
      <name val="Calibri"/>
      <family val="1"/>
      <scheme val="minor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1" fillId="0" borderId="0" xfId="0" applyFont="1"/>
    <xf numFmtId="43" fontId="3" fillId="0" borderId="1" xfId="1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43" fontId="3" fillId="0" borderId="0" xfId="1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 indent="10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2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1" fillId="2" borderId="6" xfId="0" applyFont="1" applyFill="1" applyBorder="1" applyAlignment="1"/>
    <xf numFmtId="0" fontId="1" fillId="2" borderId="2" xfId="0" applyFont="1" applyFill="1" applyBorder="1" applyAlignment="1"/>
    <xf numFmtId="0" fontId="1" fillId="2" borderId="3" xfId="0" applyNumberFormat="1" applyFont="1" applyFill="1" applyBorder="1" applyAlignment="1">
      <alignment horizontal="right"/>
    </xf>
    <xf numFmtId="0" fontId="1" fillId="2" borderId="6" xfId="0" applyNumberFormat="1" applyFont="1" applyFill="1" applyBorder="1" applyAlignment="1">
      <alignment horizontal="right"/>
    </xf>
    <xf numFmtId="0" fontId="1" fillId="2" borderId="6" xfId="1" applyNumberFormat="1" applyFont="1" applyFill="1" applyBorder="1" applyAlignment="1">
      <alignment horizontal="right"/>
    </xf>
    <xf numFmtId="0" fontId="1" fillId="2" borderId="7" xfId="0" applyFont="1" applyFill="1" applyBorder="1" applyAlignment="1"/>
    <xf numFmtId="0" fontId="1" fillId="2" borderId="0" xfId="0" applyFont="1" applyFill="1" applyBorder="1" applyAlignment="1"/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NumberFormat="1" applyFont="1" applyFill="1" applyBorder="1" applyAlignment="1">
      <alignment horizontal="right"/>
    </xf>
    <xf numFmtId="0" fontId="9" fillId="2" borderId="4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9" fillId="2" borderId="2" xfId="0" applyFont="1" applyFill="1" applyBorder="1" applyAlignment="1"/>
    <xf numFmtId="0" fontId="9" fillId="2" borderId="6" xfId="0" applyNumberFormat="1" applyFont="1" applyFill="1" applyBorder="1" applyAlignment="1">
      <alignment horizontal="right"/>
    </xf>
    <xf numFmtId="0" fontId="9" fillId="2" borderId="6" xfId="0" applyFont="1" applyFill="1" applyBorder="1" applyAlignment="1">
      <alignment vertical="center"/>
    </xf>
    <xf numFmtId="0" fontId="9" fillId="2" borderId="6" xfId="2" applyNumberFormat="1" applyFont="1" applyFill="1" applyBorder="1" applyAlignment="1"/>
    <xf numFmtId="0" fontId="9" fillId="2" borderId="4" xfId="2" applyNumberFormat="1" applyFont="1" applyFill="1" applyBorder="1" applyAlignment="1"/>
    <xf numFmtId="0" fontId="9" fillId="2" borderId="5" xfId="0" applyNumberFormat="1" applyFont="1" applyFill="1" applyBorder="1" applyAlignment="1">
      <alignment horizontal="right"/>
    </xf>
    <xf numFmtId="0" fontId="9" fillId="2" borderId="8" xfId="0" applyFont="1" applyFill="1" applyBorder="1" applyAlignment="1"/>
    <xf numFmtId="0" fontId="1" fillId="2" borderId="9" xfId="0" applyNumberFormat="1" applyFont="1" applyFill="1" applyBorder="1" applyAlignment="1">
      <alignment horizontal="right"/>
    </xf>
    <xf numFmtId="0" fontId="1" fillId="2" borderId="4" xfId="0" applyFont="1" applyFill="1" applyBorder="1" applyAlignment="1"/>
    <xf numFmtId="0" fontId="1" fillId="2" borderId="8" xfId="0" applyFont="1" applyFill="1" applyBorder="1" applyAlignment="1"/>
    <xf numFmtId="0" fontId="9" fillId="2" borderId="6" xfId="1" applyNumberFormat="1" applyFont="1" applyFill="1" applyBorder="1" applyAlignment="1">
      <alignment horizontal="right"/>
    </xf>
    <xf numFmtId="0" fontId="1" fillId="2" borderId="9" xfId="1" applyNumberFormat="1" applyFont="1" applyFill="1" applyBorder="1" applyAlignment="1">
      <alignment horizontal="right"/>
    </xf>
    <xf numFmtId="0" fontId="9" fillId="2" borderId="4" xfId="1" applyNumberFormat="1" applyFont="1" applyFill="1" applyBorder="1" applyAlignment="1">
      <alignment horizontal="right"/>
    </xf>
    <xf numFmtId="0" fontId="1" fillId="2" borderId="3" xfId="1" applyNumberFormat="1" applyFont="1" applyFill="1" applyBorder="1" applyAlignment="1">
      <alignment horizontal="right"/>
    </xf>
    <xf numFmtId="0" fontId="9" fillId="2" borderId="10" xfId="1" applyNumberFormat="1" applyFont="1" applyFill="1" applyBorder="1" applyAlignment="1">
      <alignment horizontal="right"/>
    </xf>
    <xf numFmtId="0" fontId="2" fillId="0" borderId="6" xfId="0" applyFont="1" applyBorder="1" applyAlignment="1"/>
    <xf numFmtId="0" fontId="1" fillId="2" borderId="8" xfId="1" applyNumberFormat="1" applyFont="1" applyFill="1" applyBorder="1" applyAlignment="1">
      <alignment horizontal="right"/>
    </xf>
    <xf numFmtId="0" fontId="1" fillId="2" borderId="4" xfId="1" applyNumberFormat="1" applyFont="1" applyFill="1" applyBorder="1" applyAlignment="1">
      <alignment horizontal="right"/>
    </xf>
    <xf numFmtId="0" fontId="1" fillId="0" borderId="6" xfId="0" applyFont="1" applyBorder="1" applyAlignment="1"/>
    <xf numFmtId="0" fontId="1" fillId="0" borderId="6" xfId="0" applyFont="1" applyBorder="1"/>
    <xf numFmtId="0" fontId="1" fillId="0" borderId="7" xfId="0" applyFont="1" applyBorder="1" applyAlignment="1"/>
    <xf numFmtId="0" fontId="1" fillId="0" borderId="7" xfId="0" applyFont="1" applyBorder="1"/>
    <xf numFmtId="0" fontId="1" fillId="2" borderId="0" xfId="1" applyNumberFormat="1" applyFont="1" applyFill="1" applyBorder="1" applyAlignment="1">
      <alignment horizontal="right"/>
    </xf>
    <xf numFmtId="0" fontId="1" fillId="2" borderId="7" xfId="1" applyNumberFormat="1" applyFont="1" applyFill="1" applyBorder="1" applyAlignment="1">
      <alignment horizontal="right"/>
    </xf>
    <xf numFmtId="0" fontId="1" fillId="2" borderId="2" xfId="1" applyNumberFormat="1" applyFont="1" applyFill="1" applyBorder="1" applyAlignment="1">
      <alignment horizontal="right"/>
    </xf>
    <xf numFmtId="0" fontId="10" fillId="2" borderId="2" xfId="0" applyFont="1" applyFill="1" applyBorder="1" applyAlignment="1"/>
    <xf numFmtId="0" fontId="9" fillId="0" borderId="4" xfId="0" applyFont="1" applyBorder="1" applyAlignment="1"/>
    <xf numFmtId="0" fontId="1" fillId="2" borderId="1" xfId="1" applyNumberFormat="1" applyFont="1" applyFill="1" applyBorder="1" applyAlignment="1">
      <alignment horizontal="right"/>
    </xf>
    <xf numFmtId="0" fontId="9" fillId="0" borderId="8" xfId="0" applyFont="1" applyBorder="1" applyAlignment="1"/>
    <xf numFmtId="0" fontId="0" fillId="0" borderId="6" xfId="0" applyFont="1" applyBorder="1" applyAlignment="1"/>
    <xf numFmtId="0" fontId="1" fillId="0" borderId="0" xfId="0" applyFont="1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1" applyNumberFormat="1" applyFont="1" applyBorder="1" applyAlignment="1">
      <alignment horizontal="right"/>
    </xf>
    <xf numFmtId="0" fontId="11" fillId="0" borderId="2" xfId="1" applyNumberFormat="1" applyFont="1" applyBorder="1" applyAlignment="1">
      <alignment horizontal="right"/>
    </xf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7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7)\Distributors%20Invoices%20(2017)%20Lahore%20Zone\(0)All%20Distributors%20Balance%20Sheet%20(2017)\All%20Distributors%20Balance%20Sheet%20(2017)%20Lahore%20Zone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Qudrat%20Corporation\Distributors%20Invoices%20(2015)\(0)All%20Distributors%20Balance%20Sheet\All%20Distributors%20Balance%20Sheet%20(201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Sargodha-1"/>
      <sheetName val="Sargodha-2"/>
      <sheetName val="Abdullah"/>
      <sheetName val="Alpha 146"/>
      <sheetName val="Daska"/>
      <sheetName val="Gujrat"/>
      <sheetName val="Kasur"/>
      <sheetName val="Kasur 43"/>
      <sheetName val="Khuddian"/>
      <sheetName val="L-Musa"/>
      <sheetName val="47-L-Musa"/>
      <sheetName val="Shk.Pura"/>
      <sheetName val="Jehlum"/>
      <sheetName val="Bhalwal"/>
      <sheetName val="Kamonki-2"/>
      <sheetName val="K.Dogran"/>
      <sheetName val="Sharqpur"/>
      <sheetName val=" 62 (1)"/>
      <sheetName val="62 (2)"/>
      <sheetName val="64"/>
      <sheetName val="70-Pattoki"/>
      <sheetName val="Mureed Key 72"/>
      <sheetName val="74"/>
      <sheetName val="78"/>
      <sheetName val="Deenga 79"/>
      <sheetName val="Narang Mandi"/>
      <sheetName val="82"/>
      <sheetName val="84"/>
      <sheetName val="86"/>
      <sheetName val="Jalal Pur Jattan (90)"/>
      <sheetName val="Hasnain (92)"/>
      <sheetName val="94"/>
      <sheetName val="Phool Nagar100"/>
      <sheetName val="Nankana 114"/>
      <sheetName val="134-Talwandi"/>
      <sheetName val="136-Uggoki"/>
      <sheetName val="138-H-Abad"/>
      <sheetName val="138-Vicky H-Abad"/>
      <sheetName val="Mano Chak-152"/>
    </sheetNames>
    <sheetDataSet>
      <sheetData sheetId="0"/>
      <sheetData sheetId="1">
        <row r="31">
          <cell r="D31">
            <v>61547</v>
          </cell>
          <cell r="E31">
            <v>20000</v>
          </cell>
          <cell r="F31">
            <v>35173</v>
          </cell>
        </row>
      </sheetData>
      <sheetData sheetId="2">
        <row r="31">
          <cell r="D31">
            <v>982827</v>
          </cell>
          <cell r="E31">
            <v>545000</v>
          </cell>
          <cell r="F31">
            <v>367827</v>
          </cell>
        </row>
      </sheetData>
      <sheetData sheetId="3">
        <row r="31">
          <cell r="D31">
            <v>6347174</v>
          </cell>
          <cell r="E31">
            <v>3444244</v>
          </cell>
          <cell r="F31">
            <v>1198939</v>
          </cell>
        </row>
      </sheetData>
      <sheetData sheetId="4">
        <row r="31">
          <cell r="D31">
            <v>716035</v>
          </cell>
          <cell r="E31">
            <v>0</v>
          </cell>
          <cell r="F31">
            <v>131309</v>
          </cell>
        </row>
      </sheetData>
      <sheetData sheetId="5">
        <row r="31">
          <cell r="D31">
            <v>474210</v>
          </cell>
          <cell r="E31">
            <v>195000</v>
          </cell>
          <cell r="F31">
            <v>1938</v>
          </cell>
        </row>
      </sheetData>
      <sheetData sheetId="6">
        <row r="31">
          <cell r="D31">
            <v>521014</v>
          </cell>
          <cell r="E31">
            <v>255000</v>
          </cell>
          <cell r="F31">
            <v>44472</v>
          </cell>
        </row>
      </sheetData>
      <sheetData sheetId="7">
        <row r="31">
          <cell r="D31">
            <v>154604</v>
          </cell>
          <cell r="E31">
            <v>74400</v>
          </cell>
          <cell r="F31">
            <v>80204</v>
          </cell>
        </row>
      </sheetData>
      <sheetData sheetId="8">
        <row r="31">
          <cell r="D31">
            <v>239169</v>
          </cell>
          <cell r="E31">
            <v>125000</v>
          </cell>
          <cell r="F31">
            <v>32846</v>
          </cell>
        </row>
      </sheetData>
      <sheetData sheetId="9">
        <row r="31">
          <cell r="D31">
            <v>158557</v>
          </cell>
          <cell r="E31">
            <v>65000</v>
          </cell>
          <cell r="F31">
            <v>14800</v>
          </cell>
        </row>
      </sheetData>
      <sheetData sheetId="10">
        <row r="31">
          <cell r="D31">
            <v>124139</v>
          </cell>
          <cell r="E31">
            <v>45000</v>
          </cell>
          <cell r="F31">
            <v>63087</v>
          </cell>
        </row>
      </sheetData>
      <sheetData sheetId="11">
        <row r="31">
          <cell r="D31">
            <v>91372</v>
          </cell>
          <cell r="E31">
            <v>0</v>
          </cell>
          <cell r="F31">
            <v>0</v>
          </cell>
        </row>
      </sheetData>
      <sheetData sheetId="12">
        <row r="31">
          <cell r="D31">
            <v>753067</v>
          </cell>
          <cell r="E31">
            <v>333000</v>
          </cell>
          <cell r="F31">
            <v>103836</v>
          </cell>
        </row>
      </sheetData>
      <sheetData sheetId="13">
        <row r="31">
          <cell r="D31">
            <v>511197</v>
          </cell>
          <cell r="E31">
            <v>319000</v>
          </cell>
          <cell r="F31">
            <v>2925</v>
          </cell>
        </row>
      </sheetData>
      <sheetData sheetId="14">
        <row r="31">
          <cell r="D31">
            <v>55164</v>
          </cell>
          <cell r="E31">
            <v>31000</v>
          </cell>
          <cell r="F31">
            <v>0</v>
          </cell>
        </row>
      </sheetData>
      <sheetData sheetId="15">
        <row r="31">
          <cell r="D31">
            <v>172450</v>
          </cell>
          <cell r="E31">
            <v>90000</v>
          </cell>
          <cell r="F31">
            <v>44209</v>
          </cell>
        </row>
      </sheetData>
      <sheetData sheetId="16">
        <row r="31">
          <cell r="D31">
            <v>65013</v>
          </cell>
          <cell r="E31">
            <v>25649</v>
          </cell>
          <cell r="F31">
            <v>39364</v>
          </cell>
        </row>
      </sheetData>
      <sheetData sheetId="17">
        <row r="31">
          <cell r="D31">
            <v>247789</v>
          </cell>
          <cell r="E31">
            <v>160000</v>
          </cell>
          <cell r="F31">
            <v>17258</v>
          </cell>
        </row>
      </sheetData>
      <sheetData sheetId="18"/>
      <sheetData sheetId="19">
        <row r="31">
          <cell r="D31">
            <v>393737</v>
          </cell>
          <cell r="E31">
            <v>145000</v>
          </cell>
          <cell r="F31">
            <v>38155</v>
          </cell>
        </row>
      </sheetData>
      <sheetData sheetId="20">
        <row r="31">
          <cell r="D31">
            <v>298812</v>
          </cell>
          <cell r="E31">
            <v>148000</v>
          </cell>
          <cell r="F31">
            <v>58060</v>
          </cell>
        </row>
      </sheetData>
      <sheetData sheetId="21">
        <row r="31">
          <cell r="D31">
            <v>205640</v>
          </cell>
          <cell r="E31">
            <v>119000</v>
          </cell>
          <cell r="F31">
            <v>30502</v>
          </cell>
        </row>
      </sheetData>
      <sheetData sheetId="22">
        <row r="31">
          <cell r="D31">
            <v>119638</v>
          </cell>
          <cell r="E31">
            <v>60000</v>
          </cell>
          <cell r="F31">
            <v>59638</v>
          </cell>
        </row>
      </sheetData>
      <sheetData sheetId="23">
        <row r="31">
          <cell r="D31">
            <v>1496378</v>
          </cell>
          <cell r="E31">
            <v>780370</v>
          </cell>
          <cell r="F31">
            <v>407820</v>
          </cell>
        </row>
      </sheetData>
      <sheetData sheetId="24">
        <row r="31">
          <cell r="D31">
            <v>39639</v>
          </cell>
          <cell r="E31">
            <v>5550</v>
          </cell>
          <cell r="F31">
            <v>33517</v>
          </cell>
        </row>
      </sheetData>
      <sheetData sheetId="25">
        <row r="31">
          <cell r="D31">
            <v>25863</v>
          </cell>
          <cell r="E31">
            <v>0</v>
          </cell>
          <cell r="F31">
            <v>25863</v>
          </cell>
        </row>
      </sheetData>
      <sheetData sheetId="26">
        <row r="31">
          <cell r="D31">
            <v>435274</v>
          </cell>
          <cell r="E31">
            <v>237130</v>
          </cell>
          <cell r="F31">
            <v>5315</v>
          </cell>
        </row>
      </sheetData>
      <sheetData sheetId="27">
        <row r="31">
          <cell r="D31">
            <v>59006</v>
          </cell>
          <cell r="E31">
            <v>10000</v>
          </cell>
          <cell r="F31">
            <v>49006</v>
          </cell>
        </row>
      </sheetData>
      <sheetData sheetId="28">
        <row r="31">
          <cell r="D31">
            <v>164209</v>
          </cell>
          <cell r="E31">
            <v>40000</v>
          </cell>
          <cell r="F31">
            <v>36170</v>
          </cell>
        </row>
      </sheetData>
      <sheetData sheetId="29">
        <row r="31">
          <cell r="D31">
            <v>596240</v>
          </cell>
          <cell r="E31">
            <v>322000</v>
          </cell>
          <cell r="F31">
            <v>135000</v>
          </cell>
        </row>
      </sheetData>
      <sheetData sheetId="30">
        <row r="31">
          <cell r="D31">
            <v>154560</v>
          </cell>
          <cell r="E31">
            <v>47000</v>
          </cell>
          <cell r="F31">
            <v>0</v>
          </cell>
        </row>
      </sheetData>
      <sheetData sheetId="31">
        <row r="31">
          <cell r="D31">
            <v>300766</v>
          </cell>
          <cell r="E31">
            <v>105000</v>
          </cell>
          <cell r="F31">
            <v>24488</v>
          </cell>
        </row>
      </sheetData>
      <sheetData sheetId="32">
        <row r="30">
          <cell r="D30">
            <v>273107</v>
          </cell>
          <cell r="E30">
            <v>25000</v>
          </cell>
          <cell r="F30">
            <v>132884</v>
          </cell>
        </row>
      </sheetData>
      <sheetData sheetId="33">
        <row r="31">
          <cell r="D31">
            <v>79451</v>
          </cell>
          <cell r="E31">
            <v>32300</v>
          </cell>
          <cell r="F31">
            <v>825</v>
          </cell>
        </row>
      </sheetData>
      <sheetData sheetId="34">
        <row r="31">
          <cell r="D31">
            <v>53082</v>
          </cell>
          <cell r="E31">
            <v>26190</v>
          </cell>
          <cell r="F31">
            <v>26892</v>
          </cell>
        </row>
      </sheetData>
      <sheetData sheetId="35">
        <row r="31">
          <cell r="D31">
            <v>262427</v>
          </cell>
          <cell r="E31">
            <v>90000</v>
          </cell>
          <cell r="F31">
            <v>11615</v>
          </cell>
        </row>
      </sheetData>
      <sheetData sheetId="36">
        <row r="31">
          <cell r="D31">
            <v>41273</v>
          </cell>
          <cell r="E31">
            <v>0</v>
          </cell>
          <cell r="F31">
            <v>41273</v>
          </cell>
        </row>
      </sheetData>
      <sheetData sheetId="37">
        <row r="31">
          <cell r="D31">
            <v>59073</v>
          </cell>
          <cell r="E31">
            <v>38000</v>
          </cell>
          <cell r="F31">
            <v>0</v>
          </cell>
        </row>
      </sheetData>
      <sheetData sheetId="38">
        <row r="31">
          <cell r="D31">
            <v>158809</v>
          </cell>
          <cell r="E31">
            <v>20000</v>
          </cell>
          <cell r="F31">
            <v>0</v>
          </cell>
        </row>
      </sheetData>
      <sheetData sheetId="39">
        <row r="31">
          <cell r="D31">
            <v>33840</v>
          </cell>
          <cell r="E31">
            <v>20000</v>
          </cell>
          <cell r="F3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Venders"/>
    </sheetNames>
    <sheetDataSet>
      <sheetData sheetId="0">
        <row r="27">
          <cell r="F27">
            <v>106297</v>
          </cell>
          <cell r="G27">
            <v>55000</v>
          </cell>
          <cell r="H27">
            <v>47499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tabSelected="1" workbookViewId="0">
      <pane xSplit="2" ySplit="7" topLeftCell="C44" activePane="bottomRight" state="frozen"/>
      <selection pane="topRight" activeCell="C1" sqref="C1"/>
      <selection pane="bottomLeft" activeCell="A8" sqref="A8"/>
      <selection pane="bottomRight" activeCell="H49" sqref="H49"/>
    </sheetView>
  </sheetViews>
  <sheetFormatPr defaultColWidth="9.109375" defaultRowHeight="14.4" x14ac:dyDescent="0.3"/>
  <cols>
    <col min="1" max="1" width="10.88671875" style="2" customWidth="1"/>
    <col min="2" max="2" width="5.6640625" style="2" customWidth="1"/>
    <col min="3" max="3" width="26" style="2" customWidth="1"/>
    <col min="4" max="4" width="18.21875" style="2" customWidth="1"/>
    <col min="5" max="5" width="12.6640625" style="2" customWidth="1"/>
    <col min="6" max="6" width="14" style="2" bestFit="1" customWidth="1"/>
    <col min="7" max="9" width="12.21875" style="2" bestFit="1" customWidth="1"/>
    <col min="10" max="10" width="12.77734375" style="2" customWidth="1"/>
    <col min="11" max="11" width="12" style="2" customWidth="1"/>
    <col min="12" max="12" width="11.6640625" style="2" customWidth="1"/>
    <col min="13" max="13" width="12.33203125" style="2" customWidth="1"/>
    <col min="14" max="16384" width="9.109375" style="2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3" t="s">
        <v>0</v>
      </c>
      <c r="C3" s="4"/>
      <c r="D3" s="4"/>
      <c r="E3" s="4"/>
      <c r="F3" s="4"/>
      <c r="G3" s="4"/>
      <c r="H3" s="4"/>
      <c r="I3" s="5"/>
      <c r="J3" s="6"/>
    </row>
    <row r="4" spans="1:10" ht="15.6" x14ac:dyDescent="0.3">
      <c r="A4" s="1"/>
      <c r="B4" s="7"/>
      <c r="C4" s="7"/>
      <c r="D4" s="7"/>
      <c r="E4" s="7"/>
      <c r="F4" s="7"/>
      <c r="G4" s="7"/>
      <c r="H4" s="7"/>
      <c r="I4" s="7"/>
    </row>
    <row r="5" spans="1:10" ht="20.100000000000001" customHeight="1" x14ac:dyDescent="0.3">
      <c r="A5" s="8" t="s">
        <v>1</v>
      </c>
      <c r="B5" s="9" t="s">
        <v>2</v>
      </c>
      <c r="C5" s="1"/>
      <c r="D5" s="10" t="s">
        <v>3</v>
      </c>
      <c r="E5" s="10"/>
      <c r="F5" s="10"/>
      <c r="G5" s="10"/>
      <c r="H5" s="10"/>
      <c r="I5" s="10"/>
    </row>
    <row r="6" spans="1:10" ht="32.25" customHeight="1" thickBot="1" x14ac:dyDescent="0.35">
      <c r="B6" s="11" t="s">
        <v>4</v>
      </c>
      <c r="C6" s="11"/>
      <c r="D6" s="11"/>
      <c r="E6" s="11"/>
      <c r="F6" s="11"/>
      <c r="G6" s="11"/>
      <c r="H6" s="11"/>
      <c r="I6" s="11"/>
    </row>
    <row r="7" spans="1:10" ht="16.2" thickBot="1" x14ac:dyDescent="0.35">
      <c r="B7" s="12" t="s">
        <v>5</v>
      </c>
      <c r="C7" s="12" t="s">
        <v>6</v>
      </c>
      <c r="D7" s="13" t="s">
        <v>7</v>
      </c>
      <c r="E7" s="14" t="s">
        <v>8</v>
      </c>
      <c r="F7" s="14" t="s">
        <v>9</v>
      </c>
      <c r="G7" s="12" t="s">
        <v>10</v>
      </c>
      <c r="H7" s="12" t="s">
        <v>11</v>
      </c>
      <c r="I7" s="15" t="s">
        <v>12</v>
      </c>
      <c r="J7" s="16"/>
    </row>
    <row r="8" spans="1:10" ht="16.2" thickBot="1" x14ac:dyDescent="0.35">
      <c r="A8" s="2">
        <v>1</v>
      </c>
      <c r="B8" s="17">
        <v>6</v>
      </c>
      <c r="C8" s="18" t="s">
        <v>13</v>
      </c>
      <c r="D8" s="19" t="s">
        <v>14</v>
      </c>
      <c r="E8" s="18" t="s">
        <v>15</v>
      </c>
      <c r="F8" s="20">
        <f>'[1]Sargodha-1'!D31</f>
        <v>61547</v>
      </c>
      <c r="G8" s="21">
        <f>'[1]Sargodha-1'!E31</f>
        <v>20000</v>
      </c>
      <c r="H8" s="21">
        <f>'[1]Sargodha-1'!F31</f>
        <v>35173</v>
      </c>
      <c r="I8" s="22">
        <f t="shared" ref="I8:I54" si="0">F8-G8-H8</f>
        <v>6374</v>
      </c>
    </row>
    <row r="9" spans="1:10" ht="16.2" thickBot="1" x14ac:dyDescent="0.35">
      <c r="A9" s="2">
        <v>2</v>
      </c>
      <c r="B9" s="17">
        <v>6</v>
      </c>
      <c r="C9" s="23" t="s">
        <v>16</v>
      </c>
      <c r="D9" s="24" t="s">
        <v>14</v>
      </c>
      <c r="E9" s="23" t="s">
        <v>17</v>
      </c>
      <c r="F9" s="20">
        <f>'[1]Sargodha-2'!D31</f>
        <v>982827</v>
      </c>
      <c r="G9" s="21">
        <f>'[1]Sargodha-2'!E31</f>
        <v>545000</v>
      </c>
      <c r="H9" s="21">
        <f>'[1]Sargodha-2'!F31</f>
        <v>367827</v>
      </c>
      <c r="I9" s="22">
        <f t="shared" si="0"/>
        <v>70000</v>
      </c>
    </row>
    <row r="10" spans="1:10" ht="16.2" thickBot="1" x14ac:dyDescent="0.35">
      <c r="A10" s="2">
        <v>3</v>
      </c>
      <c r="B10" s="17">
        <v>12</v>
      </c>
      <c r="C10" s="25" t="s">
        <v>18</v>
      </c>
      <c r="D10" s="19" t="s">
        <v>19</v>
      </c>
      <c r="E10" s="26" t="s">
        <v>20</v>
      </c>
      <c r="F10" s="27">
        <f>[1]Abdullah!D31</f>
        <v>6347174</v>
      </c>
      <c r="G10" s="28">
        <f>[1]Abdullah!E31</f>
        <v>3444244</v>
      </c>
      <c r="H10" s="28">
        <f>[1]Abdullah!F31</f>
        <v>1198939</v>
      </c>
      <c r="I10" s="22">
        <f t="shared" si="0"/>
        <v>1703991</v>
      </c>
      <c r="J10" s="29"/>
    </row>
    <row r="11" spans="1:10" ht="16.2" thickBot="1" x14ac:dyDescent="0.35">
      <c r="A11" s="2">
        <v>4</v>
      </c>
      <c r="B11" s="17">
        <v>34</v>
      </c>
      <c r="C11" s="25" t="s">
        <v>21</v>
      </c>
      <c r="D11" s="30" t="s">
        <v>22</v>
      </c>
      <c r="E11" s="26" t="s">
        <v>23</v>
      </c>
      <c r="F11" s="27">
        <f>[1]Daska!D31</f>
        <v>474210</v>
      </c>
      <c r="G11" s="31">
        <f>[1]Daska!E31</f>
        <v>195000</v>
      </c>
      <c r="H11" s="31">
        <f>[1]Daska!F31</f>
        <v>1938</v>
      </c>
      <c r="I11" s="22">
        <f t="shared" si="0"/>
        <v>277272</v>
      </c>
    </row>
    <row r="12" spans="1:10" ht="16.2" thickBot="1" x14ac:dyDescent="0.35">
      <c r="A12" s="2">
        <v>5</v>
      </c>
      <c r="B12" s="17">
        <v>36</v>
      </c>
      <c r="C12" s="32" t="s">
        <v>24</v>
      </c>
      <c r="D12" s="30" t="s">
        <v>25</v>
      </c>
      <c r="E12" s="26" t="s">
        <v>26</v>
      </c>
      <c r="F12" s="27">
        <f>[1]Gujrat!D31</f>
        <v>521014</v>
      </c>
      <c r="G12" s="31">
        <f>[1]Gujrat!E31</f>
        <v>255000</v>
      </c>
      <c r="H12" s="31">
        <f>[1]Gujrat!F31</f>
        <v>44472</v>
      </c>
      <c r="I12" s="22">
        <f t="shared" si="0"/>
        <v>221542</v>
      </c>
    </row>
    <row r="13" spans="1:10" ht="16.2" thickBot="1" x14ac:dyDescent="0.35">
      <c r="A13" s="2">
        <v>6</v>
      </c>
      <c r="B13" s="17">
        <v>42</v>
      </c>
      <c r="C13" s="32" t="s">
        <v>27</v>
      </c>
      <c r="D13" s="30" t="s">
        <v>28</v>
      </c>
      <c r="E13" s="33" t="s">
        <v>29</v>
      </c>
      <c r="F13" s="27">
        <f>[1]Kasur!D31</f>
        <v>154604</v>
      </c>
      <c r="G13" s="31">
        <f>[1]Kasur!E31</f>
        <v>74400</v>
      </c>
      <c r="H13" s="31">
        <f>[1]Kasur!F31</f>
        <v>80204</v>
      </c>
      <c r="I13" s="22">
        <f t="shared" si="0"/>
        <v>0</v>
      </c>
    </row>
    <row r="14" spans="1:10" ht="16.2" thickBot="1" x14ac:dyDescent="0.35">
      <c r="A14" s="2">
        <v>7</v>
      </c>
      <c r="B14" s="17">
        <v>43</v>
      </c>
      <c r="C14" s="32" t="s">
        <v>30</v>
      </c>
      <c r="D14" s="30" t="s">
        <v>28</v>
      </c>
      <c r="E14" s="33" t="s">
        <v>31</v>
      </c>
      <c r="F14" s="27">
        <f>'[1]Kasur 43'!D31</f>
        <v>239169</v>
      </c>
      <c r="G14" s="31">
        <f>'[1]Kasur 43'!E31</f>
        <v>125000</v>
      </c>
      <c r="H14" s="31">
        <f>'[1]Kasur 43'!F31</f>
        <v>32846</v>
      </c>
      <c r="I14" s="22">
        <f t="shared" si="0"/>
        <v>81323</v>
      </c>
    </row>
    <row r="15" spans="1:10" ht="16.2" thickBot="1" x14ac:dyDescent="0.35">
      <c r="A15" s="2">
        <v>8</v>
      </c>
      <c r="B15" s="17">
        <v>44</v>
      </c>
      <c r="C15" s="32" t="s">
        <v>32</v>
      </c>
      <c r="D15" s="30" t="s">
        <v>33</v>
      </c>
      <c r="E15" s="33" t="s">
        <v>34</v>
      </c>
      <c r="F15" s="27">
        <f>[1]Khuddian!D31</f>
        <v>158557</v>
      </c>
      <c r="G15" s="31">
        <f>[1]Khuddian!E31</f>
        <v>65000</v>
      </c>
      <c r="H15" s="31">
        <f>[1]Khuddian!F31</f>
        <v>14800</v>
      </c>
      <c r="I15" s="22">
        <f t="shared" si="0"/>
        <v>78757</v>
      </c>
    </row>
    <row r="16" spans="1:10" ht="16.2" thickBot="1" x14ac:dyDescent="0.35">
      <c r="A16" s="2">
        <v>9</v>
      </c>
      <c r="B16" s="17">
        <v>46</v>
      </c>
      <c r="C16" s="32" t="s">
        <v>35</v>
      </c>
      <c r="D16" s="30" t="s">
        <v>36</v>
      </c>
      <c r="E16" s="33" t="s">
        <v>37</v>
      </c>
      <c r="F16" s="27">
        <f>'[1]L-Musa'!D31</f>
        <v>124139</v>
      </c>
      <c r="G16" s="31">
        <f>'[1]L-Musa'!E31</f>
        <v>45000</v>
      </c>
      <c r="H16" s="31">
        <f>'[1]L-Musa'!F31</f>
        <v>63087</v>
      </c>
      <c r="I16" s="22">
        <f t="shared" si="0"/>
        <v>16052</v>
      </c>
    </row>
    <row r="17" spans="1:9" ht="16.2" thickBot="1" x14ac:dyDescent="0.35">
      <c r="A17" s="2">
        <v>10</v>
      </c>
      <c r="B17" s="17">
        <v>47</v>
      </c>
      <c r="C17" s="32" t="s">
        <v>38</v>
      </c>
      <c r="D17" s="30" t="s">
        <v>36</v>
      </c>
      <c r="E17" s="34" t="s">
        <v>39</v>
      </c>
      <c r="F17" s="35">
        <f>'[1]47-L-Musa'!D31</f>
        <v>91372</v>
      </c>
      <c r="G17" s="31">
        <f>'[1]47-L-Musa'!E31</f>
        <v>0</v>
      </c>
      <c r="H17" s="31">
        <f>'[1]47-L-Musa'!F31</f>
        <v>0</v>
      </c>
      <c r="I17" s="22">
        <f t="shared" si="0"/>
        <v>91372</v>
      </c>
    </row>
    <row r="18" spans="1:9" ht="16.2" thickBot="1" x14ac:dyDescent="0.35">
      <c r="A18" s="2">
        <v>11</v>
      </c>
      <c r="B18" s="17">
        <v>48</v>
      </c>
      <c r="C18" s="25" t="s">
        <v>40</v>
      </c>
      <c r="D18" s="36" t="s">
        <v>41</v>
      </c>
      <c r="E18" s="34" t="s">
        <v>42</v>
      </c>
      <c r="F18" s="35">
        <f>[1]Shk.Pura!D31</f>
        <v>753067</v>
      </c>
      <c r="G18" s="31">
        <f>[1]Shk.Pura!E31</f>
        <v>333000</v>
      </c>
      <c r="H18" s="31">
        <f>[1]Shk.Pura!F31</f>
        <v>103836</v>
      </c>
      <c r="I18" s="22">
        <f t="shared" si="0"/>
        <v>316231</v>
      </c>
    </row>
    <row r="19" spans="1:9" ht="16.2" thickBot="1" x14ac:dyDescent="0.35">
      <c r="A19" s="2">
        <v>12</v>
      </c>
      <c r="B19" s="17">
        <v>50</v>
      </c>
      <c r="C19" s="18" t="s">
        <v>43</v>
      </c>
      <c r="D19" s="19" t="s">
        <v>44</v>
      </c>
      <c r="E19" s="18" t="s">
        <v>45</v>
      </c>
      <c r="F19" s="20">
        <f>[1]Jehlum!D31</f>
        <v>511197</v>
      </c>
      <c r="G19" s="31">
        <f>[1]Jehlum!E31</f>
        <v>319000</v>
      </c>
      <c r="H19" s="31">
        <f>[1]Jehlum!F31</f>
        <v>2925</v>
      </c>
      <c r="I19" s="22">
        <f t="shared" si="0"/>
        <v>189272</v>
      </c>
    </row>
    <row r="20" spans="1:9" ht="16.2" thickBot="1" x14ac:dyDescent="0.35">
      <c r="A20" s="2">
        <v>13</v>
      </c>
      <c r="B20" s="17">
        <v>52</v>
      </c>
      <c r="C20" s="23" t="s">
        <v>46</v>
      </c>
      <c r="D20" s="24" t="s">
        <v>47</v>
      </c>
      <c r="E20" s="23" t="s">
        <v>48</v>
      </c>
      <c r="F20" s="37">
        <f>[1]Bhalwal!D31</f>
        <v>55164</v>
      </c>
      <c r="G20" s="31">
        <f>[1]Bhalwal!E31</f>
        <v>31000</v>
      </c>
      <c r="H20" s="31">
        <f>[1]Bhalwal!F31</f>
        <v>0</v>
      </c>
      <c r="I20" s="22">
        <f t="shared" si="0"/>
        <v>24164</v>
      </c>
    </row>
    <row r="21" spans="1:9" ht="16.2" thickBot="1" x14ac:dyDescent="0.35">
      <c r="A21" s="2">
        <v>14</v>
      </c>
      <c r="B21" s="17">
        <v>54</v>
      </c>
      <c r="C21" s="18" t="s">
        <v>49</v>
      </c>
      <c r="D21" s="19" t="s">
        <v>50</v>
      </c>
      <c r="E21" s="18" t="s">
        <v>51</v>
      </c>
      <c r="F21" s="20"/>
      <c r="G21" s="31"/>
      <c r="H21" s="31"/>
      <c r="I21" s="22">
        <f t="shared" si="0"/>
        <v>0</v>
      </c>
    </row>
    <row r="22" spans="1:9" ht="16.2" thickBot="1" x14ac:dyDescent="0.35">
      <c r="A22" s="2">
        <v>15</v>
      </c>
      <c r="B22" s="17">
        <v>54</v>
      </c>
      <c r="C22" s="18" t="s">
        <v>52</v>
      </c>
      <c r="D22" s="19" t="s">
        <v>53</v>
      </c>
      <c r="E22" s="18" t="s">
        <v>54</v>
      </c>
      <c r="F22" s="37">
        <f>'[1]Kamonki-2'!D31</f>
        <v>172450</v>
      </c>
      <c r="G22" s="31">
        <f>'[1]Kamonki-2'!E31</f>
        <v>90000</v>
      </c>
      <c r="H22" s="31">
        <f>'[1]Kamonki-2'!F31</f>
        <v>44209</v>
      </c>
      <c r="I22" s="22">
        <f t="shared" si="0"/>
        <v>38241</v>
      </c>
    </row>
    <row r="23" spans="1:9" ht="16.2" thickBot="1" x14ac:dyDescent="0.35">
      <c r="A23" s="2">
        <v>16</v>
      </c>
      <c r="B23" s="17">
        <v>58</v>
      </c>
      <c r="C23" s="38" t="s">
        <v>55</v>
      </c>
      <c r="D23" s="39" t="s">
        <v>56</v>
      </c>
      <c r="E23" s="38" t="s">
        <v>57</v>
      </c>
      <c r="F23" s="20">
        <f>[1]K.Dogran!D31</f>
        <v>65013</v>
      </c>
      <c r="G23" s="31">
        <f>[1]K.Dogran!E31</f>
        <v>25649</v>
      </c>
      <c r="H23" s="31">
        <f>[1]K.Dogran!F31</f>
        <v>39364</v>
      </c>
      <c r="I23" s="22">
        <f t="shared" si="0"/>
        <v>0</v>
      </c>
    </row>
    <row r="24" spans="1:9" ht="16.2" thickBot="1" x14ac:dyDescent="0.35">
      <c r="A24" s="2">
        <v>17</v>
      </c>
      <c r="B24" s="17">
        <v>60</v>
      </c>
      <c r="C24" s="38" t="s">
        <v>58</v>
      </c>
      <c r="D24" s="39" t="s">
        <v>59</v>
      </c>
      <c r="E24" s="38" t="s">
        <v>60</v>
      </c>
      <c r="F24" s="20">
        <f>[1]Sharqpur!D31</f>
        <v>247789</v>
      </c>
      <c r="G24" s="31">
        <f>[1]Sharqpur!E31</f>
        <v>160000</v>
      </c>
      <c r="H24" s="31">
        <f>[1]Sharqpur!F31</f>
        <v>17258</v>
      </c>
      <c r="I24" s="22">
        <f t="shared" si="0"/>
        <v>70531</v>
      </c>
    </row>
    <row r="25" spans="1:9" ht="16.2" thickBot="1" x14ac:dyDescent="0.35">
      <c r="A25" s="2">
        <v>18</v>
      </c>
      <c r="B25" s="17">
        <v>62</v>
      </c>
      <c r="C25" s="18" t="s">
        <v>61</v>
      </c>
      <c r="D25" s="19" t="s">
        <v>62</v>
      </c>
      <c r="E25" s="18" t="s">
        <v>63</v>
      </c>
      <c r="F25" s="20">
        <f>[2]Distributors!$F$27</f>
        <v>106297</v>
      </c>
      <c r="G25" s="31">
        <f>[2]Distributors!$G$27</f>
        <v>55000</v>
      </c>
      <c r="H25" s="31">
        <f>[2]Distributors!$H$27</f>
        <v>47499</v>
      </c>
      <c r="I25" s="22">
        <f t="shared" si="0"/>
        <v>3798</v>
      </c>
    </row>
    <row r="26" spans="1:9" ht="16.2" thickBot="1" x14ac:dyDescent="0.35">
      <c r="A26" s="2">
        <v>19</v>
      </c>
      <c r="B26" s="17">
        <v>62</v>
      </c>
      <c r="C26" s="18" t="s">
        <v>64</v>
      </c>
      <c r="D26" s="19" t="s">
        <v>62</v>
      </c>
      <c r="E26" s="18" t="s">
        <v>65</v>
      </c>
      <c r="F26" s="22">
        <f>'[1]62 (2)'!D31</f>
        <v>393737</v>
      </c>
      <c r="G26" s="40">
        <f>'[1]62 (2)'!E31</f>
        <v>145000</v>
      </c>
      <c r="H26" s="40">
        <f>'[1]62 (2)'!F31</f>
        <v>38155</v>
      </c>
      <c r="I26" s="22">
        <f t="shared" si="0"/>
        <v>210582</v>
      </c>
    </row>
    <row r="27" spans="1:9" ht="16.2" thickBot="1" x14ac:dyDescent="0.35">
      <c r="A27" s="2">
        <v>20</v>
      </c>
      <c r="B27" s="17">
        <v>64</v>
      </c>
      <c r="C27" s="23" t="s">
        <v>66</v>
      </c>
      <c r="D27" s="24" t="s">
        <v>67</v>
      </c>
      <c r="E27" s="23" t="s">
        <v>68</v>
      </c>
      <c r="F27" s="41">
        <f>'[1]64'!D31</f>
        <v>298812</v>
      </c>
      <c r="G27" s="42">
        <f>'[1]64'!E31</f>
        <v>148000</v>
      </c>
      <c r="H27" s="40">
        <f>'[1]64'!F31</f>
        <v>58060</v>
      </c>
      <c r="I27" s="22">
        <f t="shared" si="0"/>
        <v>92752</v>
      </c>
    </row>
    <row r="28" spans="1:9" ht="16.2" thickBot="1" x14ac:dyDescent="0.35">
      <c r="A28" s="2">
        <v>21</v>
      </c>
      <c r="B28" s="17">
        <v>70</v>
      </c>
      <c r="C28" s="18" t="s">
        <v>69</v>
      </c>
      <c r="D28" s="19" t="s">
        <v>70</v>
      </c>
      <c r="E28" s="18" t="s">
        <v>71</v>
      </c>
      <c r="F28" s="43">
        <f>'[1]70-Pattoki'!D31</f>
        <v>205640</v>
      </c>
      <c r="G28" s="40">
        <f>'[1]70-Pattoki'!E31</f>
        <v>119000</v>
      </c>
      <c r="H28" s="40">
        <f>'[1]70-Pattoki'!F31</f>
        <v>30502</v>
      </c>
      <c r="I28" s="22">
        <f t="shared" si="0"/>
        <v>56138</v>
      </c>
    </row>
    <row r="29" spans="1:9" ht="16.2" thickBot="1" x14ac:dyDescent="0.35">
      <c r="A29" s="2">
        <v>22</v>
      </c>
      <c r="B29" s="17">
        <v>72</v>
      </c>
      <c r="C29" s="18" t="s">
        <v>72</v>
      </c>
      <c r="D29" s="19" t="s">
        <v>73</v>
      </c>
      <c r="E29" s="18" t="s">
        <v>74</v>
      </c>
      <c r="F29" s="43">
        <f>'[1]Mureed Key 72'!D31</f>
        <v>119638</v>
      </c>
      <c r="G29" s="44">
        <f>'[1]Mureed Key 72'!E31</f>
        <v>60000</v>
      </c>
      <c r="H29" s="44">
        <f>'[1]Mureed Key 72'!F31</f>
        <v>59638</v>
      </c>
      <c r="I29" s="22">
        <f t="shared" si="0"/>
        <v>0</v>
      </c>
    </row>
    <row r="30" spans="1:9" ht="16.2" thickBot="1" x14ac:dyDescent="0.35">
      <c r="A30" s="2">
        <v>23</v>
      </c>
      <c r="B30" s="17">
        <v>79</v>
      </c>
      <c r="C30" s="18" t="s">
        <v>75</v>
      </c>
      <c r="D30" s="19" t="s">
        <v>76</v>
      </c>
      <c r="E30" s="45" t="s">
        <v>77</v>
      </c>
      <c r="F30" s="43">
        <f>'[1]Deenga 79'!D31</f>
        <v>25863</v>
      </c>
      <c r="G30" s="40">
        <f>'[1]Deenga 79'!E31</f>
        <v>0</v>
      </c>
      <c r="H30" s="40">
        <f>'[1]Deenga 79'!F31</f>
        <v>25863</v>
      </c>
      <c r="I30" s="22">
        <f t="shared" si="0"/>
        <v>0</v>
      </c>
    </row>
    <row r="31" spans="1:9" ht="16.2" thickBot="1" x14ac:dyDescent="0.35">
      <c r="A31" s="2">
        <v>24</v>
      </c>
      <c r="B31" s="17">
        <v>78</v>
      </c>
      <c r="C31" s="23" t="s">
        <v>78</v>
      </c>
      <c r="D31" s="24" t="s">
        <v>79</v>
      </c>
      <c r="E31" s="23" t="s">
        <v>80</v>
      </c>
      <c r="F31" s="43">
        <f>'[1]78'!D31</f>
        <v>39639</v>
      </c>
      <c r="G31" s="22">
        <f>'[1]78'!E31</f>
        <v>5550</v>
      </c>
      <c r="H31" s="22">
        <f>'[1]78'!F31</f>
        <v>33517</v>
      </c>
      <c r="I31" s="22">
        <f t="shared" si="0"/>
        <v>572</v>
      </c>
    </row>
    <row r="32" spans="1:9" ht="16.2" thickBot="1" x14ac:dyDescent="0.35">
      <c r="A32" s="2">
        <v>25</v>
      </c>
      <c r="B32" s="17">
        <v>80</v>
      </c>
      <c r="C32" s="18" t="s">
        <v>81</v>
      </c>
      <c r="D32" s="19" t="s">
        <v>82</v>
      </c>
      <c r="E32" s="18" t="s">
        <v>83</v>
      </c>
      <c r="F32" s="46"/>
      <c r="G32" s="47"/>
      <c r="H32" s="47"/>
      <c r="I32" s="22">
        <f t="shared" si="0"/>
        <v>0</v>
      </c>
    </row>
    <row r="33" spans="1:9" ht="16.2" thickBot="1" x14ac:dyDescent="0.35">
      <c r="A33" s="2">
        <v>26</v>
      </c>
      <c r="B33" s="17">
        <v>80</v>
      </c>
      <c r="C33" s="18" t="s">
        <v>84</v>
      </c>
      <c r="D33" s="19" t="s">
        <v>85</v>
      </c>
      <c r="E33" s="18" t="s">
        <v>86</v>
      </c>
      <c r="F33" s="46">
        <f>'[1]Narang Mandi'!D31</f>
        <v>435274</v>
      </c>
      <c r="G33" s="47">
        <f>'[1]Narang Mandi'!E31</f>
        <v>237130</v>
      </c>
      <c r="H33" s="47">
        <f>'[1]Narang Mandi'!F31</f>
        <v>5315</v>
      </c>
      <c r="I33" s="22">
        <f t="shared" si="0"/>
        <v>192829</v>
      </c>
    </row>
    <row r="34" spans="1:9" ht="16.2" thickBot="1" x14ac:dyDescent="0.35">
      <c r="A34" s="2">
        <v>27</v>
      </c>
      <c r="B34" s="17">
        <v>74</v>
      </c>
      <c r="C34" s="48" t="s">
        <v>87</v>
      </c>
      <c r="D34" s="19" t="s">
        <v>88</v>
      </c>
      <c r="E34" s="18" t="s">
        <v>89</v>
      </c>
      <c r="F34" s="46">
        <f>'[1]74'!D31</f>
        <v>1496378</v>
      </c>
      <c r="G34" s="47">
        <f>'[1]74'!E31</f>
        <v>780370</v>
      </c>
      <c r="H34" s="47">
        <f>'[1]74'!F31</f>
        <v>407820</v>
      </c>
      <c r="I34" s="22">
        <f t="shared" si="0"/>
        <v>308188</v>
      </c>
    </row>
    <row r="35" spans="1:9" ht="16.2" thickBot="1" x14ac:dyDescent="0.35">
      <c r="A35" s="2">
        <v>28</v>
      </c>
      <c r="B35" s="17">
        <v>82</v>
      </c>
      <c r="C35" s="48" t="s">
        <v>90</v>
      </c>
      <c r="D35" s="19" t="s">
        <v>91</v>
      </c>
      <c r="E35" s="49" t="s">
        <v>92</v>
      </c>
      <c r="F35" s="43">
        <f>'[1]82'!D31</f>
        <v>59006</v>
      </c>
      <c r="G35" s="22">
        <f>'[1]82'!E31</f>
        <v>10000</v>
      </c>
      <c r="H35" s="22">
        <f>'[1]82'!F31</f>
        <v>49006</v>
      </c>
      <c r="I35" s="22">
        <f t="shared" si="0"/>
        <v>0</v>
      </c>
    </row>
    <row r="36" spans="1:9" ht="16.2" thickBot="1" x14ac:dyDescent="0.35">
      <c r="A36" s="2">
        <v>29</v>
      </c>
      <c r="B36" s="17">
        <v>84</v>
      </c>
      <c r="C36" s="50" t="s">
        <v>93</v>
      </c>
      <c r="D36" s="24" t="s">
        <v>94</v>
      </c>
      <c r="E36" s="51" t="s">
        <v>95</v>
      </c>
      <c r="F36" s="52">
        <f>'[1]84'!D31</f>
        <v>164209</v>
      </c>
      <c r="G36" s="53">
        <f>'[1]84'!E31</f>
        <v>40000</v>
      </c>
      <c r="H36" s="53">
        <f>'[1]84'!F31</f>
        <v>36170</v>
      </c>
      <c r="I36" s="22">
        <f t="shared" si="0"/>
        <v>88039</v>
      </c>
    </row>
    <row r="37" spans="1:9" ht="16.2" thickBot="1" x14ac:dyDescent="0.35">
      <c r="A37" s="2">
        <v>30</v>
      </c>
      <c r="B37" s="17">
        <v>86</v>
      </c>
      <c r="C37" s="48" t="s">
        <v>96</v>
      </c>
      <c r="D37" s="19" t="s">
        <v>97</v>
      </c>
      <c r="E37" s="49" t="s">
        <v>98</v>
      </c>
      <c r="F37" s="54">
        <f>'[1]86'!D31</f>
        <v>596240</v>
      </c>
      <c r="G37" s="22">
        <f>'[1]86'!E31</f>
        <v>322000</v>
      </c>
      <c r="H37" s="22">
        <f>'[1]86'!F31</f>
        <v>135000</v>
      </c>
      <c r="I37" s="22">
        <f t="shared" si="0"/>
        <v>139240</v>
      </c>
    </row>
    <row r="38" spans="1:9" ht="16.2" thickBot="1" x14ac:dyDescent="0.35">
      <c r="A38" s="2">
        <v>31</v>
      </c>
      <c r="B38" s="17">
        <v>90</v>
      </c>
      <c r="C38" s="48" t="s">
        <v>99</v>
      </c>
      <c r="D38" s="19" t="s">
        <v>100</v>
      </c>
      <c r="E38" s="49" t="s">
        <v>101</v>
      </c>
      <c r="F38" s="54">
        <f>'[1]Jalal Pur Jattan (90)'!D31</f>
        <v>154560</v>
      </c>
      <c r="G38" s="22">
        <f>'[1]Jalal Pur Jattan (90)'!E31</f>
        <v>47000</v>
      </c>
      <c r="H38" s="22">
        <f>'[1]Jalal Pur Jattan (90)'!F31</f>
        <v>0</v>
      </c>
      <c r="I38" s="22">
        <f t="shared" si="0"/>
        <v>107560</v>
      </c>
    </row>
    <row r="39" spans="1:9" ht="16.2" thickBot="1" x14ac:dyDescent="0.35">
      <c r="A39" s="2">
        <v>32</v>
      </c>
      <c r="B39" s="17">
        <v>92</v>
      </c>
      <c r="C39" s="48" t="s">
        <v>102</v>
      </c>
      <c r="D39" s="19" t="s">
        <v>53</v>
      </c>
      <c r="E39" s="49" t="s">
        <v>103</v>
      </c>
      <c r="F39" s="54">
        <f>'[1]Hasnain (92)'!D31</f>
        <v>300766</v>
      </c>
      <c r="G39" s="22">
        <f>'[1]Hasnain (92)'!E31</f>
        <v>105000</v>
      </c>
      <c r="H39" s="22">
        <f>'[1]Hasnain (92)'!F31</f>
        <v>24488</v>
      </c>
      <c r="I39" s="22">
        <f t="shared" si="0"/>
        <v>171278</v>
      </c>
    </row>
    <row r="40" spans="1:9" ht="16.2" thickBot="1" x14ac:dyDescent="0.35">
      <c r="A40" s="2">
        <v>33</v>
      </c>
      <c r="B40" s="17">
        <v>94</v>
      </c>
      <c r="C40" s="48" t="s">
        <v>104</v>
      </c>
      <c r="D40" s="19" t="s">
        <v>91</v>
      </c>
      <c r="E40" s="49" t="s">
        <v>105</v>
      </c>
      <c r="F40" s="54">
        <f>'[1]94'!D30</f>
        <v>273107</v>
      </c>
      <c r="G40" s="22">
        <f>'[1]94'!E30</f>
        <v>25000</v>
      </c>
      <c r="H40" s="22">
        <f>'[1]94'!F30</f>
        <v>132884</v>
      </c>
      <c r="I40" s="22">
        <f t="shared" si="0"/>
        <v>115223</v>
      </c>
    </row>
    <row r="41" spans="1:9" ht="16.2" thickBot="1" x14ac:dyDescent="0.35">
      <c r="A41" s="2">
        <v>34</v>
      </c>
      <c r="B41" s="17">
        <v>100</v>
      </c>
      <c r="C41" s="48" t="s">
        <v>106</v>
      </c>
      <c r="D41" s="19" t="s">
        <v>107</v>
      </c>
      <c r="E41" s="49" t="s">
        <v>108</v>
      </c>
      <c r="F41" s="54">
        <f>'[1]Phool Nagar100'!D31</f>
        <v>79451</v>
      </c>
      <c r="G41" s="22">
        <f>'[1]Phool Nagar100'!E31</f>
        <v>32300</v>
      </c>
      <c r="H41" s="22">
        <f>'[1]Phool Nagar100'!F31</f>
        <v>825</v>
      </c>
      <c r="I41" s="47">
        <f t="shared" si="0"/>
        <v>46326</v>
      </c>
    </row>
    <row r="42" spans="1:9" ht="16.2" thickBot="1" x14ac:dyDescent="0.35">
      <c r="A42" s="2">
        <v>35</v>
      </c>
      <c r="B42" s="17">
        <v>114</v>
      </c>
      <c r="C42" s="48" t="s">
        <v>109</v>
      </c>
      <c r="D42" s="19" t="s">
        <v>110</v>
      </c>
      <c r="E42" s="49" t="s">
        <v>111</v>
      </c>
      <c r="F42" s="54">
        <f>'[1]Nankana 114'!D31</f>
        <v>53082</v>
      </c>
      <c r="G42" s="22">
        <f>'[1]Nankana 114'!E31</f>
        <v>26190</v>
      </c>
      <c r="H42" s="22">
        <f>'[1]Nankana 114'!F31</f>
        <v>26892</v>
      </c>
      <c r="I42" s="22">
        <f t="shared" si="0"/>
        <v>0</v>
      </c>
    </row>
    <row r="43" spans="1:9" ht="16.2" thickBot="1" x14ac:dyDescent="0.35">
      <c r="A43" s="2">
        <v>36</v>
      </c>
      <c r="B43" s="17">
        <v>134</v>
      </c>
      <c r="C43" s="23" t="s">
        <v>112</v>
      </c>
      <c r="D43" s="24" t="s">
        <v>113</v>
      </c>
      <c r="E43" s="23" t="s">
        <v>114</v>
      </c>
      <c r="F43" s="52">
        <f>'[1]134-Talwandi'!D31</f>
        <v>262427</v>
      </c>
      <c r="G43" s="53">
        <f>'[1]134-Talwandi'!E31</f>
        <v>90000</v>
      </c>
      <c r="H43" s="53">
        <f>'[1]134-Talwandi'!F31</f>
        <v>11615</v>
      </c>
      <c r="I43" s="22">
        <f t="shared" si="0"/>
        <v>160812</v>
      </c>
    </row>
    <row r="44" spans="1:9" ht="16.2" thickBot="1" x14ac:dyDescent="0.35">
      <c r="A44" s="2">
        <v>37</v>
      </c>
      <c r="B44" s="17">
        <v>136</v>
      </c>
      <c r="C44" s="49" t="s">
        <v>115</v>
      </c>
      <c r="D44" s="55" t="s">
        <v>116</v>
      </c>
      <c r="E44" s="48" t="s">
        <v>117</v>
      </c>
      <c r="F44" s="54">
        <f>'[1]136-Uggoki'!D31</f>
        <v>41273</v>
      </c>
      <c r="G44" s="22">
        <f>'[1]136-Uggoki'!E31</f>
        <v>0</v>
      </c>
      <c r="H44" s="22">
        <f>'[1]136-Uggoki'!F31</f>
        <v>41273</v>
      </c>
      <c r="I44" s="22">
        <f t="shared" si="0"/>
        <v>0</v>
      </c>
    </row>
    <row r="45" spans="1:9" ht="16.2" thickBot="1" x14ac:dyDescent="0.35">
      <c r="A45" s="2">
        <v>38</v>
      </c>
      <c r="B45" s="17">
        <v>138</v>
      </c>
      <c r="C45" s="56" t="s">
        <v>118</v>
      </c>
      <c r="D45" s="56" t="s">
        <v>119</v>
      </c>
      <c r="E45" s="56" t="s">
        <v>120</v>
      </c>
      <c r="F45" s="57">
        <f>'[1]138-H-Abad'!D31</f>
        <v>59073</v>
      </c>
      <c r="G45" s="22">
        <f>'[1]138-H-Abad'!E31</f>
        <v>38000</v>
      </c>
      <c r="H45" s="22">
        <f>'[1]138-H-Abad'!F31</f>
        <v>0</v>
      </c>
      <c r="I45" s="22">
        <f t="shared" si="0"/>
        <v>21073</v>
      </c>
    </row>
    <row r="46" spans="1:9" ht="16.2" thickBot="1" x14ac:dyDescent="0.35">
      <c r="A46" s="2">
        <v>39</v>
      </c>
      <c r="B46" s="17">
        <v>138</v>
      </c>
      <c r="C46" s="56" t="s">
        <v>121</v>
      </c>
      <c r="D46" s="56" t="s">
        <v>119</v>
      </c>
      <c r="E46" s="56" t="s">
        <v>120</v>
      </c>
      <c r="F46" s="52">
        <f>'[1]138-Vicky H-Abad'!D31</f>
        <v>158809</v>
      </c>
      <c r="G46" s="53">
        <f>'[1]138-Vicky H-Abad'!E31</f>
        <v>20000</v>
      </c>
      <c r="H46" s="53">
        <f>'[1]138-Vicky H-Abad'!F31</f>
        <v>0</v>
      </c>
      <c r="I46" s="22">
        <f t="shared" si="0"/>
        <v>138809</v>
      </c>
    </row>
    <row r="47" spans="1:9" ht="16.2" thickBot="1" x14ac:dyDescent="0.35">
      <c r="A47" s="2">
        <v>40</v>
      </c>
      <c r="B47" s="17">
        <v>146</v>
      </c>
      <c r="C47" s="56" t="s">
        <v>122</v>
      </c>
      <c r="D47" s="58" t="s">
        <v>19</v>
      </c>
      <c r="E47" s="56" t="s">
        <v>123</v>
      </c>
      <c r="F47" s="57">
        <f>'[1]Alpha 146'!D31</f>
        <v>716035</v>
      </c>
      <c r="G47" s="22">
        <f>'[1]Alpha 146'!E31</f>
        <v>0</v>
      </c>
      <c r="H47" s="22">
        <f>'[1]Alpha 146'!F31</f>
        <v>131309</v>
      </c>
      <c r="I47" s="22">
        <f t="shared" si="0"/>
        <v>584726</v>
      </c>
    </row>
    <row r="48" spans="1:9" ht="16.2" thickBot="1" x14ac:dyDescent="0.35">
      <c r="A48" s="2">
        <v>41</v>
      </c>
      <c r="B48" s="17">
        <v>152</v>
      </c>
      <c r="C48" s="56" t="s">
        <v>124</v>
      </c>
      <c r="D48" s="58" t="s">
        <v>125</v>
      </c>
      <c r="E48" s="59" t="s">
        <v>126</v>
      </c>
      <c r="F48" s="52">
        <f>'[1]Mano Chak-152'!D31</f>
        <v>33840</v>
      </c>
      <c r="G48" s="53">
        <f>'[1]Mano Chak-152'!E31</f>
        <v>20000</v>
      </c>
      <c r="H48" s="53">
        <f>'[1]Mano Chak-152'!F31</f>
        <v>0</v>
      </c>
      <c r="I48" s="22">
        <f t="shared" si="0"/>
        <v>13840</v>
      </c>
    </row>
    <row r="49" spans="1:13" ht="16.2" thickBot="1" x14ac:dyDescent="0.35">
      <c r="A49" s="2">
        <v>42</v>
      </c>
      <c r="B49" s="17"/>
      <c r="C49" s="56"/>
      <c r="D49" s="58"/>
      <c r="E49" s="56"/>
      <c r="F49" s="57"/>
      <c r="G49" s="22"/>
      <c r="H49" s="22"/>
      <c r="I49" s="22">
        <f t="shared" si="0"/>
        <v>0</v>
      </c>
    </row>
    <row r="50" spans="1:13" ht="16.2" thickBot="1" x14ac:dyDescent="0.35">
      <c r="A50" s="2">
        <v>43</v>
      </c>
      <c r="B50" s="17"/>
      <c r="C50" s="56"/>
      <c r="D50" s="58"/>
      <c r="E50" s="56"/>
      <c r="F50" s="52"/>
      <c r="G50" s="53"/>
      <c r="H50" s="53"/>
      <c r="I50" s="22">
        <f t="shared" si="0"/>
        <v>0</v>
      </c>
    </row>
    <row r="51" spans="1:13" ht="16.2" thickBot="1" x14ac:dyDescent="0.35">
      <c r="A51" s="2">
        <v>44</v>
      </c>
      <c r="B51" s="17"/>
      <c r="C51" s="56"/>
      <c r="D51" s="58"/>
      <c r="E51" s="56"/>
      <c r="F51" s="57"/>
      <c r="G51" s="22"/>
      <c r="H51" s="22"/>
      <c r="I51" s="22">
        <f t="shared" si="0"/>
        <v>0</v>
      </c>
    </row>
    <row r="52" spans="1:13" ht="16.2" thickBot="1" x14ac:dyDescent="0.35">
      <c r="A52" s="2">
        <v>45</v>
      </c>
      <c r="B52" s="17"/>
      <c r="C52" s="25"/>
      <c r="D52" s="36"/>
      <c r="E52" s="26"/>
      <c r="F52" s="54"/>
      <c r="G52" s="22"/>
      <c r="H52" s="22"/>
      <c r="I52" s="22">
        <f t="shared" si="0"/>
        <v>0</v>
      </c>
    </row>
    <row r="53" spans="1:13" ht="16.2" thickBot="1" x14ac:dyDescent="0.35">
      <c r="A53" s="2">
        <v>46</v>
      </c>
      <c r="B53" s="17"/>
      <c r="C53" s="25"/>
      <c r="D53" s="36"/>
      <c r="E53" s="26"/>
      <c r="F53" s="52"/>
      <c r="G53" s="53"/>
      <c r="H53" s="53"/>
      <c r="I53" s="22">
        <f t="shared" si="0"/>
        <v>0</v>
      </c>
      <c r="K53" s="60"/>
      <c r="L53" s="60"/>
      <c r="M53" s="60"/>
    </row>
    <row r="54" spans="1:13" ht="16.2" thickBot="1" x14ac:dyDescent="0.35">
      <c r="A54" s="2">
        <v>47</v>
      </c>
      <c r="B54" s="17"/>
      <c r="C54" s="32"/>
      <c r="D54" s="30"/>
      <c r="E54" s="33"/>
      <c r="F54" s="54"/>
      <c r="G54" s="22"/>
      <c r="H54" s="22"/>
      <c r="I54" s="22">
        <f t="shared" si="0"/>
        <v>0</v>
      </c>
      <c r="K54" s="61"/>
      <c r="L54" s="60"/>
      <c r="M54" s="60"/>
    </row>
    <row r="55" spans="1:13" ht="21.6" thickBot="1" x14ac:dyDescent="0.45">
      <c r="B55" s="17"/>
      <c r="C55" s="62" t="s">
        <v>127</v>
      </c>
      <c r="D55" s="63"/>
      <c r="E55" s="62"/>
      <c r="F55" s="64">
        <f>SUM(F8:F54)</f>
        <v>17032449</v>
      </c>
      <c r="G55" s="65">
        <f>SUM(G8:G54)</f>
        <v>8052833</v>
      </c>
      <c r="H55" s="64">
        <f>SUM(H8:H54)</f>
        <v>3342709</v>
      </c>
      <c r="I55" s="64">
        <f>F55-G55-H55</f>
        <v>5636907</v>
      </c>
      <c r="K55" s="60"/>
      <c r="L55" s="60"/>
      <c r="M55" s="60"/>
    </row>
    <row r="56" spans="1:13" ht="15" thickBot="1" x14ac:dyDescent="0.35">
      <c r="B56" s="66" t="s">
        <v>128</v>
      </c>
      <c r="C56" s="67"/>
      <c r="D56" s="67"/>
      <c r="E56" s="67"/>
      <c r="F56" s="67"/>
      <c r="G56" s="67"/>
      <c r="H56" s="67"/>
      <c r="I56" s="67"/>
      <c r="K56" s="60"/>
      <c r="L56" s="60"/>
      <c r="M56" s="60"/>
    </row>
    <row r="57" spans="1:13" ht="15.6" x14ac:dyDescent="0.3">
      <c r="B57" s="68" t="s">
        <v>129</v>
      </c>
      <c r="C57" s="69"/>
      <c r="D57" s="69"/>
      <c r="E57" s="69"/>
      <c r="F57" s="69"/>
      <c r="G57" s="69"/>
      <c r="H57" s="69"/>
      <c r="I57" s="70"/>
    </row>
    <row r="58" spans="1:13" x14ac:dyDescent="0.3">
      <c r="B58" s="71" t="s">
        <v>130</v>
      </c>
      <c r="C58" s="72"/>
      <c r="D58" s="72"/>
      <c r="E58" s="72"/>
      <c r="F58" s="72"/>
      <c r="G58" s="72"/>
      <c r="H58" s="72"/>
      <c r="I58" s="73"/>
      <c r="J58" s="74"/>
    </row>
    <row r="59" spans="1:13" ht="15" thickBot="1" x14ac:dyDescent="0.35">
      <c r="B59" s="75" t="s">
        <v>131</v>
      </c>
      <c r="C59" s="76"/>
      <c r="D59" s="76"/>
      <c r="E59" s="76"/>
      <c r="F59" s="76"/>
      <c r="G59" s="76"/>
      <c r="H59" s="76"/>
      <c r="I59" s="77"/>
      <c r="J59" s="78"/>
    </row>
    <row r="60" spans="1:13" x14ac:dyDescent="0.3">
      <c r="J60" s="79"/>
    </row>
    <row r="65" spans="2:2" ht="17.399999999999999" x14ac:dyDescent="0.3">
      <c r="B65" s="80"/>
    </row>
    <row r="66" spans="2:2" ht="15.6" x14ac:dyDescent="0.3">
      <c r="B66" s="81"/>
    </row>
  </sheetData>
  <mergeCells count="7">
    <mergeCell ref="B59:I59"/>
    <mergeCell ref="B3:I3"/>
    <mergeCell ref="B4:I4"/>
    <mergeCell ref="D5:I5"/>
    <mergeCell ref="B6:I6"/>
    <mergeCell ref="B57:I57"/>
    <mergeCell ref="B58:I58"/>
  </mergeCells>
  <hyperlinks>
    <hyperlink ref="A60" r:id="rId1" display="mailto:akbartrader@hotmail.com%20%20-%20%20%20grace.corporation@yahoo.%20com"/>
  </hyperlinks>
  <printOptions horizontalCentered="1"/>
  <pageMargins left="0" right="0" top="0" bottom="0" header="0" footer="0"/>
  <pageSetup scale="7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2017-12-13T13:37:35Z</dcterms:created>
  <dcterms:modified xsi:type="dcterms:W3CDTF">2017-12-13T13:37:45Z</dcterms:modified>
</cp:coreProperties>
</file>