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3295345D-CCF7-4D5F-B9EF-05F901ED23BF}" xr6:coauthVersionLast="31" xr6:coauthVersionMax="31" xr10:uidLastSave="{00000000-0000-0000-0000-000000000000}"/>
  <bookViews>
    <workbookView xWindow="0" yWindow="0" windowWidth="23040" windowHeight="9072" xr2:uid="{F14F64F9-BCF6-408E-B566-F15EC8CA9FFC}"/>
  </bookViews>
  <sheets>
    <sheet name="Distributors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F56" i="1"/>
  <c r="I56" i="1" s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H40" i="1"/>
  <c r="G40" i="1"/>
  <c r="I40" i="1" s="1"/>
  <c r="F40" i="1"/>
  <c r="H39" i="1"/>
  <c r="G39" i="1"/>
  <c r="I39" i="1" s="1"/>
  <c r="F39" i="1"/>
  <c r="H38" i="1"/>
  <c r="G38" i="1"/>
  <c r="I38" i="1" s="1"/>
  <c r="F38" i="1"/>
  <c r="H37" i="1"/>
  <c r="G37" i="1"/>
  <c r="I37" i="1" s="1"/>
  <c r="F37" i="1"/>
  <c r="H36" i="1"/>
  <c r="G36" i="1"/>
  <c r="I36" i="1" s="1"/>
  <c r="F36" i="1"/>
  <c r="H35" i="1"/>
  <c r="G35" i="1"/>
  <c r="I35" i="1" s="1"/>
  <c r="F35" i="1"/>
  <c r="H34" i="1"/>
  <c r="G34" i="1"/>
  <c r="I34" i="1" s="1"/>
  <c r="F34" i="1"/>
  <c r="H33" i="1"/>
  <c r="G33" i="1"/>
  <c r="I33" i="1" s="1"/>
  <c r="F33" i="1"/>
  <c r="H32" i="1"/>
  <c r="G32" i="1"/>
  <c r="I32" i="1" s="1"/>
  <c r="F32" i="1"/>
  <c r="H31" i="1"/>
  <c r="G31" i="1"/>
  <c r="I31" i="1" s="1"/>
  <c r="F31" i="1"/>
  <c r="H30" i="1"/>
  <c r="G30" i="1"/>
  <c r="I30" i="1" s="1"/>
  <c r="F30" i="1"/>
  <c r="H29" i="1"/>
  <c r="G29" i="1"/>
  <c r="I29" i="1" s="1"/>
  <c r="F29" i="1"/>
  <c r="H28" i="1"/>
  <c r="G28" i="1"/>
  <c r="I28" i="1" s="1"/>
  <c r="F28" i="1"/>
  <c r="H27" i="1"/>
  <c r="G27" i="1"/>
  <c r="I27" i="1" s="1"/>
  <c r="F27" i="1"/>
  <c r="H26" i="1"/>
  <c r="G26" i="1"/>
  <c r="I26" i="1" s="1"/>
  <c r="F26" i="1"/>
  <c r="H25" i="1"/>
  <c r="G25" i="1"/>
  <c r="I25" i="1" s="1"/>
  <c r="F25" i="1"/>
  <c r="H24" i="1"/>
  <c r="G24" i="1"/>
  <c r="I24" i="1" s="1"/>
  <c r="F24" i="1"/>
  <c r="H23" i="1"/>
  <c r="G23" i="1"/>
  <c r="I23" i="1" s="1"/>
  <c r="F23" i="1"/>
  <c r="H22" i="1"/>
  <c r="G22" i="1"/>
  <c r="I22" i="1" s="1"/>
  <c r="F22" i="1"/>
  <c r="H21" i="1"/>
  <c r="G21" i="1"/>
  <c r="I21" i="1" s="1"/>
  <c r="F21" i="1"/>
  <c r="H20" i="1"/>
  <c r="G20" i="1"/>
  <c r="I20" i="1" s="1"/>
  <c r="F20" i="1"/>
  <c r="H19" i="1"/>
  <c r="G19" i="1"/>
  <c r="I19" i="1" s="1"/>
  <c r="F19" i="1"/>
  <c r="H18" i="1"/>
  <c r="G18" i="1"/>
  <c r="I18" i="1" s="1"/>
  <c r="F18" i="1"/>
  <c r="H17" i="1"/>
  <c r="G17" i="1"/>
  <c r="I17" i="1" s="1"/>
  <c r="F17" i="1"/>
  <c r="H16" i="1"/>
  <c r="G16" i="1"/>
  <c r="I16" i="1" s="1"/>
  <c r="F16" i="1"/>
  <c r="H15" i="1"/>
  <c r="G15" i="1"/>
  <c r="I15" i="1" s="1"/>
  <c r="F15" i="1"/>
  <c r="H14" i="1"/>
  <c r="G14" i="1"/>
  <c r="I14" i="1" s="1"/>
  <c r="F14" i="1"/>
  <c r="H13" i="1"/>
  <c r="G13" i="1"/>
  <c r="I13" i="1" s="1"/>
  <c r="F13" i="1"/>
  <c r="H12" i="1"/>
  <c r="G12" i="1"/>
  <c r="I12" i="1" s="1"/>
  <c r="F12" i="1"/>
  <c r="H11" i="1"/>
  <c r="G11" i="1"/>
  <c r="I11" i="1" s="1"/>
  <c r="F11" i="1"/>
  <c r="H10" i="1"/>
  <c r="G10" i="1"/>
  <c r="I10" i="1" s="1"/>
  <c r="F10" i="1"/>
  <c r="H9" i="1"/>
  <c r="G9" i="1"/>
  <c r="I9" i="1" s="1"/>
  <c r="F9" i="1"/>
  <c r="H8" i="1"/>
  <c r="G8" i="1"/>
  <c r="G56" i="1" s="1"/>
  <c r="F8" i="1"/>
  <c r="I8" i="1" l="1"/>
</calcChain>
</file>

<file path=xl/sharedStrings.xml><?xml version="1.0" encoding="utf-8"?>
<sst xmlns="http://schemas.openxmlformats.org/spreadsheetml/2006/main" count="118" uniqueCount="110">
  <si>
    <t>Welcome Industries</t>
  </si>
  <si>
    <t xml:space="preserve">    </t>
  </si>
  <si>
    <t>Date: 24-02-2015</t>
  </si>
  <si>
    <t>Lahore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</si>
  <si>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</si>
  <si>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</si>
  <si>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</si>
  <si>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</si>
  <si>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</si>
  <si>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</si>
  <si>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</si>
  <si>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</si>
  <si>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</si>
  <si>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Emaan Traders Sargodha.</t>
  </si>
  <si>
    <t>Sargodha.</t>
  </si>
  <si>
    <t>0308-7544950</t>
  </si>
  <si>
    <t>Talha Traders Sargodha</t>
  </si>
  <si>
    <t>0333-8448951</t>
  </si>
  <si>
    <t>Abdullah Traders Lahore.</t>
  </si>
  <si>
    <t>Lahore.</t>
  </si>
  <si>
    <t>0336-4745288</t>
  </si>
  <si>
    <t>Friends Traders Daska.</t>
  </si>
  <si>
    <t>Daska.</t>
  </si>
  <si>
    <t>0300-7464022</t>
  </si>
  <si>
    <t>A.A. Enterprises Gujrat.</t>
  </si>
  <si>
    <t>Gujrat.</t>
  </si>
  <si>
    <t>0333-2105352</t>
  </si>
  <si>
    <t>Madina Traders Kasur.</t>
  </si>
  <si>
    <t>Kasur.</t>
  </si>
  <si>
    <t>0322-7186591</t>
  </si>
  <si>
    <t>Honey Traders, Khuddian.</t>
  </si>
  <si>
    <t>Khuddian.</t>
  </si>
  <si>
    <t>0305-7132979</t>
  </si>
  <si>
    <t>Hamza Traders, Lala Musa.</t>
  </si>
  <si>
    <t>Lala Musa.</t>
  </si>
  <si>
    <t>0302-6251170</t>
  </si>
  <si>
    <t>Pak Traders, Lala Musa.</t>
  </si>
  <si>
    <t>0321-6204335</t>
  </si>
  <si>
    <t>Imran Traders Shekhupura.</t>
  </si>
  <si>
    <t xml:space="preserve">Shekhupura. </t>
  </si>
  <si>
    <t>0300-4987134</t>
  </si>
  <si>
    <t>Waqar Traders Jehlum.</t>
  </si>
  <si>
    <t>Jehlum.</t>
  </si>
  <si>
    <t>0307-5895610</t>
  </si>
  <si>
    <t>Usman Traders Bhalwal</t>
  </si>
  <si>
    <t>Bhalwal</t>
  </si>
  <si>
    <t>0321-6544085</t>
  </si>
  <si>
    <t>Anila General Store, Kamonki.</t>
  </si>
  <si>
    <t>Kamonki</t>
  </si>
  <si>
    <t>0323-7045641</t>
  </si>
  <si>
    <t>Al-Macca Traders, Sharq Pur.</t>
  </si>
  <si>
    <t>Sharq Pur</t>
  </si>
  <si>
    <t>0301-4517220</t>
  </si>
  <si>
    <t>Rameez Traders, Sialkot.</t>
  </si>
  <si>
    <t>Sialkot</t>
  </si>
  <si>
    <t>0300-6101296</t>
  </si>
  <si>
    <t>Farwa Trades, Sialkot.</t>
  </si>
  <si>
    <t>0300-9619391</t>
  </si>
  <si>
    <t>Zain Traders, Rai Wind.</t>
  </si>
  <si>
    <t>Rai Wind</t>
  </si>
  <si>
    <t>0333-4303179</t>
  </si>
  <si>
    <t>M.A.Traders Pattoki.</t>
  </si>
  <si>
    <t>Pattoki.</t>
  </si>
  <si>
    <t>0300-4566124</t>
  </si>
  <si>
    <t>Awan Traders Frooq Abad.</t>
  </si>
  <si>
    <t>Frooq Abad</t>
  </si>
  <si>
    <t>0344-4321892</t>
  </si>
  <si>
    <t>Ajmal Traders, Narang Mandi.</t>
  </si>
  <si>
    <t>Ajmal Narang Mandi</t>
  </si>
  <si>
    <t>0300-7776584</t>
  </si>
  <si>
    <t>Shami Enterprises, Gujranwala.</t>
  </si>
  <si>
    <t>Gujranwala.</t>
  </si>
  <si>
    <t>0300-6473326</t>
  </si>
  <si>
    <t>Sardar Traders, Kotla Arab Ali Khan.</t>
  </si>
  <si>
    <t>Kotla Arab Ali Khan.</t>
  </si>
  <si>
    <t>0301-6216003</t>
  </si>
  <si>
    <t>Sikandar Pervaiz Chaudhary, Kotla Arab Ali Khan.</t>
  </si>
  <si>
    <t>0301-4664801</t>
  </si>
  <si>
    <t>Ittefaq Kiryana Store, Saraye Alam Geer.</t>
  </si>
  <si>
    <t>Saraye Alam Geer.</t>
  </si>
  <si>
    <t>0341-5975300</t>
  </si>
  <si>
    <t>Rehan Traders, Jalal Pur Jattan.</t>
  </si>
  <si>
    <t>Jalal Pur Jattan.</t>
  </si>
  <si>
    <t>0300-6258766</t>
  </si>
  <si>
    <t>Hasnain Traders Kamonli.</t>
  </si>
  <si>
    <t>0307-7259520</t>
  </si>
  <si>
    <t>Ali Traders Samberyal.</t>
  </si>
  <si>
    <t>Samberyal.</t>
  </si>
  <si>
    <t>0331-6712306</t>
  </si>
  <si>
    <t>Sardar Nawab Phool Nagar.</t>
  </si>
  <si>
    <t>Phool Nagar.</t>
  </si>
  <si>
    <t>0305-6574054</t>
  </si>
  <si>
    <t>Saquie Genaral Store, Talwandi Bhindran.</t>
  </si>
  <si>
    <t>Talwandi Bhandran.</t>
  </si>
  <si>
    <t>0333-7776803</t>
  </si>
  <si>
    <t>Jeem Traders Hafiz Abaz.</t>
  </si>
  <si>
    <t>Hafiz Abaz.</t>
  </si>
  <si>
    <t>0345-6626050</t>
  </si>
  <si>
    <t>Vicky Traders Hafiz Abaz.</t>
  </si>
  <si>
    <t>Alpha Traders Lahore.</t>
  </si>
  <si>
    <t>0300-4281428</t>
  </si>
  <si>
    <t>Asghar Kiryana, Mano Chak..</t>
  </si>
  <si>
    <t>Mano Chak..</t>
  </si>
  <si>
    <t>0348-7222166</t>
  </si>
  <si>
    <t xml:space="preserve"> 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</si>
  <si>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</si>
  <si>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</si>
  <si>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>Head Office:   Plot #.41-44,Opp. Gate #.2,Sector A1</t>
    </r>
    <r>
      <rPr>
        <b/>
        <sz val="11"/>
        <color theme="1"/>
        <rFont val="Times New Roman"/>
        <family val="1"/>
      </rPr>
      <t xml:space="preserve"> GECHS,Main Peeco Road,Lahore.54770.</t>
    </r>
  </si>
  <si>
    <t>Pakistan.  Phone #: 0092-42-35142100.Fax #: 0092-42-35142200.Mobile # 0321-4199945.</t>
  </si>
  <si>
    <t xml:space="preserve"> e-mail : welcomecos@yahoo.com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</si>
</sst>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1" fillId="0" borderId="0" xfId="0" applyFont="1"/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3" fontId="3" fillId="0" borderId="0" xfId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indent="10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2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1" fillId="2" borderId="6" xfId="0" applyFont="1" applyFill="1" applyBorder="1" applyAlignment="1"/>
    <xf numFmtId="0" fontId="1" fillId="2" borderId="2" xfId="0" applyFont="1" applyFill="1" applyBorder="1" applyAlignment="1"/>
    <xf numFmtId="0" fontId="1" fillId="2" borderId="3" xfId="0" applyNumberFormat="1" applyFont="1" applyFill="1" applyBorder="1" applyAlignment="1">
      <alignment horizontal="right"/>
    </xf>
    <xf numFmtId="0" fontId="1" fillId="2" borderId="6" xfId="0" applyNumberFormat="1" applyFont="1" applyFill="1" applyBorder="1" applyAlignment="1">
      <alignment horizontal="right"/>
    </xf>
    <xf numFmtId="0" fontId="1" fillId="2" borderId="6" xfId="1" applyNumberFormat="1" applyFont="1" applyFill="1" applyBorder="1" applyAlignment="1">
      <alignment horizontal="right"/>
    </xf>
    <xf numFmtId="0" fontId="1" fillId="2" borderId="7" xfId="0" applyFont="1" applyFill="1" applyBorder="1" applyAlignment="1"/>
    <xf numFmtId="0" fontId="1" fillId="2" borderId="0" xfId="0" applyFont="1" applyFill="1" applyBorder="1" applyAlignment="1"/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NumberFormat="1" applyFont="1" applyFill="1" applyBorder="1" applyAlignment="1">
      <alignment horizontal="right"/>
    </xf>
    <xf numFmtId="0" fontId="9" fillId="2" borderId="4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9" fillId="2" borderId="2" xfId="0" applyFont="1" applyFill="1" applyBorder="1" applyAlignment="1"/>
    <xf numFmtId="0" fontId="9" fillId="2" borderId="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vertical="center"/>
    </xf>
    <xf numFmtId="0" fontId="9" fillId="2" borderId="6" xfId="2" applyNumberFormat="1" applyFont="1" applyFill="1" applyBorder="1" applyAlignment="1"/>
    <xf numFmtId="0" fontId="9" fillId="2" borderId="4" xfId="2" applyNumberFormat="1" applyFont="1" applyFill="1" applyBorder="1" applyAlignment="1"/>
    <xf numFmtId="0" fontId="9" fillId="2" borderId="5" xfId="0" applyNumberFormat="1" applyFont="1" applyFill="1" applyBorder="1" applyAlignment="1">
      <alignment horizontal="right"/>
    </xf>
    <xf numFmtId="0" fontId="9" fillId="2" borderId="8" xfId="0" applyFont="1" applyFill="1" applyBorder="1" applyAlignment="1"/>
    <xf numFmtId="0" fontId="1" fillId="2" borderId="9" xfId="0" applyNumberFormat="1" applyFont="1" applyFill="1" applyBorder="1" applyAlignment="1">
      <alignment horizontal="right"/>
    </xf>
    <xf numFmtId="0" fontId="0" fillId="2" borderId="6" xfId="0" applyFont="1" applyFill="1" applyBorder="1" applyAlignment="1"/>
    <xf numFmtId="0" fontId="0" fillId="2" borderId="4" xfId="0" applyFont="1" applyFill="1" applyBorder="1" applyAlignment="1"/>
    <xf numFmtId="0" fontId="1" fillId="2" borderId="8" xfId="0" applyFont="1" applyFill="1" applyBorder="1" applyAlignment="1"/>
    <xf numFmtId="0" fontId="1" fillId="2" borderId="4" xfId="0" applyFont="1" applyFill="1" applyBorder="1" applyAlignment="1"/>
    <xf numFmtId="0" fontId="9" fillId="2" borderId="6" xfId="1" applyNumberFormat="1" applyFont="1" applyFill="1" applyBorder="1" applyAlignment="1">
      <alignment horizontal="right"/>
    </xf>
    <xf numFmtId="0" fontId="0" fillId="2" borderId="7" xfId="0" applyFont="1" applyFill="1" applyBorder="1" applyAlignment="1"/>
    <xf numFmtId="0" fontId="1" fillId="2" borderId="9" xfId="1" applyNumberFormat="1" applyFont="1" applyFill="1" applyBorder="1" applyAlignment="1">
      <alignment horizontal="right"/>
    </xf>
    <xf numFmtId="0" fontId="9" fillId="2" borderId="4" xfId="1" applyNumberFormat="1" applyFont="1" applyFill="1" applyBorder="1" applyAlignment="1">
      <alignment horizontal="right"/>
    </xf>
    <xf numFmtId="0" fontId="1" fillId="2" borderId="3" xfId="1" applyNumberFormat="1" applyFont="1" applyFill="1" applyBorder="1" applyAlignment="1">
      <alignment horizontal="right"/>
    </xf>
    <xf numFmtId="0" fontId="1" fillId="2" borderId="8" xfId="1" applyNumberFormat="1" applyFont="1" applyFill="1" applyBorder="1" applyAlignment="1">
      <alignment horizontal="right"/>
    </xf>
    <xf numFmtId="0" fontId="1" fillId="2" borderId="4" xfId="1" applyNumberFormat="1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7" xfId="0" applyFont="1" applyBorder="1" applyAlignment="1"/>
    <xf numFmtId="0" fontId="1" fillId="0" borderId="7" xfId="0" applyFont="1" applyBorder="1"/>
    <xf numFmtId="0" fontId="1" fillId="2" borderId="1" xfId="1" applyNumberFormat="1" applyFont="1" applyFill="1" applyBorder="1" applyAlignment="1">
      <alignment horizontal="right"/>
    </xf>
    <xf numFmtId="0" fontId="0" fillId="0" borderId="6" xfId="0" applyFont="1" applyBorder="1"/>
    <xf numFmtId="0" fontId="1" fillId="2" borderId="2" xfId="1" applyNumberFormat="1" applyFont="1" applyFill="1" applyBorder="1" applyAlignment="1">
      <alignment horizontal="right"/>
    </xf>
    <xf numFmtId="0" fontId="1" fillId="0" borderId="6" xfId="0" applyFont="1" applyBorder="1"/>
    <xf numFmtId="0" fontId="1" fillId="0" borderId="6" xfId="0" applyFont="1" applyBorder="1" applyAlignment="1"/>
    <xf numFmtId="0" fontId="1" fillId="2" borderId="0" xfId="1" applyNumberFormat="1" applyFont="1" applyFill="1" applyBorder="1" applyAlignment="1">
      <alignment horizontal="right"/>
    </xf>
    <xf numFmtId="0" fontId="1" fillId="2" borderId="7" xfId="1" applyNumberFormat="1" applyFont="1" applyFill="1" applyBorder="1" applyAlignment="1">
      <alignment horizontal="right"/>
    </xf>
    <xf numFmtId="0" fontId="9" fillId="0" borderId="4" xfId="0" applyFont="1" applyBorder="1" applyAlignment="1"/>
    <xf numFmtId="0" fontId="9" fillId="0" borderId="8" xfId="0" applyFont="1" applyBorder="1" applyAlignment="1"/>
    <xf numFmtId="0" fontId="4" fillId="0" borderId="4" xfId="0" applyFont="1" applyBorder="1" applyAlignment="1">
      <alignment vertical="center"/>
    </xf>
    <xf numFmtId="0" fontId="0" fillId="0" borderId="4" xfId="0" applyFont="1" applyBorder="1" applyAlignment="1"/>
    <xf numFmtId="0" fontId="9" fillId="0" borderId="6" xfId="0" applyFont="1" applyBorder="1" applyAlignment="1"/>
    <xf numFmtId="0" fontId="9" fillId="0" borderId="2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10" fillId="0" borderId="6" xfId="0" applyFont="1" applyBorder="1" applyAlignment="1"/>
    <xf numFmtId="0" fontId="10" fillId="0" borderId="2" xfId="0" applyFont="1" applyBorder="1" applyAlignment="1"/>
    <xf numFmtId="0" fontId="10" fillId="0" borderId="6" xfId="1" applyNumberFormat="1" applyFont="1" applyBorder="1" applyAlignment="1">
      <alignment horizontal="right"/>
    </xf>
    <xf numFmtId="0" fontId="10" fillId="0" borderId="2" xfId="1" applyNumberFormat="1" applyFont="1" applyBorder="1" applyAlignment="1">
      <alignment horizontal="right"/>
    </xf>
    <xf numFmtId="0" fontId="11" fillId="0" borderId="2" xfId="0" applyFont="1" applyBorder="1" applyAlignment="1">
      <alignment vertical="center"/>
    </xf>
    <xf numFmtId="0" fontId="13" fillId="0" borderId="10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vertical="top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2" fillId="0" borderId="0" xfId="0" applyFont="1" applyBorder="1" applyAlignment="1">
      <alignment vertical="top"/>
    </xf>
    <xf numFmtId="0" fontId="12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Lahore%20Zone\(0)All%20Distributors%20Balance%20Sheet%20(2018)\All%20Distributors%20Balance%20Sheet%20(2018)%20Lahore%20Zone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Qudrat%20Corporation\Distributors%20Invoices%20(2015)\(0)All%20Distributors%20Balance%20Sheet\All%20Distributors%20Balance%20Sheet%20(20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Sargodha-1"/>
      <sheetName val="Sargodha-2"/>
      <sheetName val="Abdullah"/>
      <sheetName val="Alpha 146"/>
      <sheetName val="Daska"/>
      <sheetName val="Gujrat"/>
      <sheetName val="Kasur 43"/>
      <sheetName val="Khuddian"/>
      <sheetName val="L-Musa"/>
      <sheetName val="47-L-Musa"/>
      <sheetName val="Shk.Pura"/>
      <sheetName val="Jehlum"/>
      <sheetName val="Bhalwal"/>
      <sheetName val="Kamonki-2"/>
      <sheetName val="Sharqpur"/>
      <sheetName val=" 62 (1)"/>
      <sheetName val="62 (2)"/>
      <sheetName val="64"/>
      <sheetName val="70-Pattoki"/>
      <sheetName val="74"/>
      <sheetName val="78"/>
      <sheetName val="Narang Mandi"/>
      <sheetName val="84"/>
      <sheetName val="85"/>
      <sheetName val="86"/>
      <sheetName val="Jalal Pur Jattan (90)"/>
      <sheetName val="Hasnain (92)"/>
      <sheetName val="94"/>
      <sheetName val="Phool Nagar100"/>
      <sheetName val="134-Talwandi"/>
      <sheetName val="138-H-Abad"/>
      <sheetName val="138-Vicky H-Abad"/>
      <sheetName val="Mano Chak-152"/>
    </sheetNames>
    <sheetDataSet>
      <sheetData sheetId="0"/>
      <sheetData sheetId="1">
        <row r="31">
          <cell r="D31">
            <v>61547</v>
          </cell>
          <cell r="E31">
            <v>20000</v>
          </cell>
          <cell r="F31">
            <v>35173</v>
          </cell>
        </row>
      </sheetData>
      <sheetData sheetId="2">
        <row r="33">
          <cell r="D33">
            <v>1046395</v>
          </cell>
          <cell r="E33">
            <v>595000</v>
          </cell>
          <cell r="F33">
            <v>367827</v>
          </cell>
        </row>
      </sheetData>
      <sheetData sheetId="3">
        <row r="33">
          <cell r="D33">
            <v>6988881</v>
          </cell>
          <cell r="E33">
            <v>3957383</v>
          </cell>
          <cell r="F33">
            <v>1661691</v>
          </cell>
        </row>
      </sheetData>
      <sheetData sheetId="4">
        <row r="33">
          <cell r="D33">
            <v>1457460</v>
          </cell>
          <cell r="E33">
            <v>151000</v>
          </cell>
          <cell r="F33">
            <v>474649</v>
          </cell>
        </row>
      </sheetData>
      <sheetData sheetId="5">
        <row r="33">
          <cell r="D33">
            <v>598332</v>
          </cell>
          <cell r="E33">
            <v>345000</v>
          </cell>
          <cell r="F33">
            <v>21530</v>
          </cell>
        </row>
      </sheetData>
      <sheetData sheetId="6">
        <row r="33">
          <cell r="D33">
            <v>619003</v>
          </cell>
          <cell r="E33">
            <v>360000</v>
          </cell>
          <cell r="F33">
            <v>44472</v>
          </cell>
        </row>
      </sheetData>
      <sheetData sheetId="7">
        <row r="33">
          <cell r="D33">
            <v>311940</v>
          </cell>
          <cell r="E33">
            <v>206500</v>
          </cell>
          <cell r="F33">
            <v>32846</v>
          </cell>
        </row>
      </sheetData>
      <sheetData sheetId="8">
        <row r="33">
          <cell r="D33">
            <v>158557</v>
          </cell>
          <cell r="E33">
            <v>65000</v>
          </cell>
          <cell r="F33">
            <v>14800</v>
          </cell>
        </row>
      </sheetData>
      <sheetData sheetId="9">
        <row r="33">
          <cell r="D33">
            <v>124139</v>
          </cell>
          <cell r="E33">
            <v>45000</v>
          </cell>
          <cell r="F33">
            <v>63087</v>
          </cell>
        </row>
      </sheetData>
      <sheetData sheetId="10">
        <row r="33">
          <cell r="D33">
            <v>91372</v>
          </cell>
          <cell r="E33">
            <v>0</v>
          </cell>
          <cell r="F33">
            <v>0</v>
          </cell>
        </row>
      </sheetData>
      <sheetData sheetId="11">
        <row r="33">
          <cell r="D33">
            <v>835633</v>
          </cell>
          <cell r="E33">
            <v>460000</v>
          </cell>
          <cell r="F33">
            <v>135725</v>
          </cell>
        </row>
      </sheetData>
      <sheetData sheetId="12">
        <row r="33">
          <cell r="D33">
            <v>559599</v>
          </cell>
          <cell r="E33">
            <v>379000</v>
          </cell>
          <cell r="F33">
            <v>11937</v>
          </cell>
        </row>
      </sheetData>
      <sheetData sheetId="13">
        <row r="33">
          <cell r="D33">
            <v>55164</v>
          </cell>
          <cell r="E33">
            <v>31000</v>
          </cell>
          <cell r="F33">
            <v>0</v>
          </cell>
        </row>
      </sheetData>
      <sheetData sheetId="14">
        <row r="33">
          <cell r="D33">
            <v>172450</v>
          </cell>
          <cell r="E33">
            <v>99000</v>
          </cell>
          <cell r="F33">
            <v>45316</v>
          </cell>
        </row>
      </sheetData>
      <sheetData sheetId="15">
        <row r="33">
          <cell r="D33">
            <v>303132</v>
          </cell>
          <cell r="E33">
            <v>188000</v>
          </cell>
          <cell r="F33">
            <v>49302</v>
          </cell>
        </row>
      </sheetData>
      <sheetData sheetId="16"/>
      <sheetData sheetId="17">
        <row r="33">
          <cell r="D33">
            <v>393737</v>
          </cell>
          <cell r="E33">
            <v>145000</v>
          </cell>
          <cell r="F33">
            <v>92557</v>
          </cell>
        </row>
      </sheetData>
      <sheetData sheetId="18">
        <row r="33">
          <cell r="D33">
            <v>314834</v>
          </cell>
          <cell r="E33">
            <v>188000</v>
          </cell>
          <cell r="F33">
            <v>58060</v>
          </cell>
        </row>
      </sheetData>
      <sheetData sheetId="19">
        <row r="33">
          <cell r="D33">
            <v>279387</v>
          </cell>
          <cell r="E33">
            <v>160000</v>
          </cell>
          <cell r="F33">
            <v>31819</v>
          </cell>
        </row>
      </sheetData>
      <sheetData sheetId="20">
        <row r="33">
          <cell r="D33">
            <v>2015677</v>
          </cell>
          <cell r="E33">
            <v>1136230</v>
          </cell>
          <cell r="F33">
            <v>536214</v>
          </cell>
        </row>
      </sheetData>
      <sheetData sheetId="21">
        <row r="33">
          <cell r="D33">
            <v>39639</v>
          </cell>
          <cell r="E33">
            <v>5550</v>
          </cell>
          <cell r="F33">
            <v>33517</v>
          </cell>
        </row>
      </sheetData>
      <sheetData sheetId="22">
        <row r="33">
          <cell r="D33">
            <v>525112</v>
          </cell>
          <cell r="E33">
            <v>347130</v>
          </cell>
          <cell r="F33">
            <v>21337</v>
          </cell>
        </row>
      </sheetData>
      <sheetData sheetId="23">
        <row r="33">
          <cell r="D33">
            <v>164209</v>
          </cell>
          <cell r="E33">
            <v>45000</v>
          </cell>
          <cell r="F33">
            <v>36170</v>
          </cell>
        </row>
      </sheetData>
      <sheetData sheetId="24">
        <row r="33">
          <cell r="D33">
            <v>37767</v>
          </cell>
          <cell r="E33">
            <v>13500</v>
          </cell>
          <cell r="F33">
            <v>0</v>
          </cell>
        </row>
      </sheetData>
      <sheetData sheetId="25">
        <row r="33">
          <cell r="D33">
            <v>641374</v>
          </cell>
          <cell r="E33">
            <v>372000</v>
          </cell>
          <cell r="F33">
            <v>154313</v>
          </cell>
        </row>
      </sheetData>
      <sheetData sheetId="26">
        <row r="33">
          <cell r="D33">
            <v>154560</v>
          </cell>
          <cell r="E33">
            <v>57000</v>
          </cell>
          <cell r="F33">
            <v>0</v>
          </cell>
        </row>
      </sheetData>
      <sheetData sheetId="27">
        <row r="33">
          <cell r="D33">
            <v>351495</v>
          </cell>
          <cell r="E33">
            <v>157000</v>
          </cell>
          <cell r="F33">
            <v>24488</v>
          </cell>
        </row>
      </sheetData>
      <sheetData sheetId="28">
        <row r="33">
          <cell r="D33">
            <v>411508</v>
          </cell>
          <cell r="E33">
            <v>95000</v>
          </cell>
          <cell r="F33">
            <v>134707</v>
          </cell>
        </row>
      </sheetData>
      <sheetData sheetId="29">
        <row r="33">
          <cell r="D33">
            <v>79451</v>
          </cell>
          <cell r="E33">
            <v>32300</v>
          </cell>
          <cell r="F33">
            <v>42838</v>
          </cell>
        </row>
      </sheetData>
      <sheetData sheetId="30">
        <row r="33">
          <cell r="D33">
            <v>509830</v>
          </cell>
          <cell r="E33">
            <v>320000</v>
          </cell>
          <cell r="F33">
            <v>11615</v>
          </cell>
        </row>
      </sheetData>
      <sheetData sheetId="31">
        <row r="33">
          <cell r="D33">
            <v>59073</v>
          </cell>
          <cell r="E33">
            <v>38000</v>
          </cell>
          <cell r="F33">
            <v>0</v>
          </cell>
        </row>
      </sheetData>
      <sheetData sheetId="32">
        <row r="33">
          <cell r="D33">
            <v>251484</v>
          </cell>
          <cell r="E33">
            <v>95000</v>
          </cell>
          <cell r="F33">
            <v>0</v>
          </cell>
        </row>
      </sheetData>
      <sheetData sheetId="33">
        <row r="33">
          <cell r="D33">
            <v>33840</v>
          </cell>
          <cell r="E33">
            <v>20000</v>
          </cell>
          <cell r="F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Venders"/>
    </sheetNames>
    <sheetDataSet>
      <sheetData sheetId="0">
        <row r="27">
          <cell r="F27">
            <v>106297</v>
          </cell>
          <cell r="G27">
            <v>55000</v>
          </cell>
          <cell r="H27">
            <v>47499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97C0D-5A24-4D18-91B3-6C41522CEFDC}">
  <sheetPr>
    <pageSetUpPr fitToPage="1"/>
  </sheetPr>
  <dimension ref="A1:M67"/>
  <sheetViews>
    <sheetView tabSelected="1" workbookViewId="0">
      <pane xSplit="2" ySplit="7" topLeftCell="C47" activePane="bottomRight" state="frozen"/>
      <selection pane="topRight" activeCell="C1" sqref="C1"/>
      <selection pane="bottomLeft" activeCell="A8" sqref="A8"/>
      <selection pane="bottomRight" activeCell="C40" sqref="C40"/>
    </sheetView>
  </sheetViews>
  <sheetFormatPr defaultColWidth="9.109375" defaultRowHeight="14.4" x14ac:dyDescent="0.3"/>
  <cols>
    <col min="1" max="1" width="10.88671875" style="2" customWidth="1"/>
    <col min="2" max="2" width="5.6640625" style="2" customWidth="1"/>
    <col min="3" max="3" width="26" style="2" customWidth="1"/>
    <col min="4" max="4" width="18.21875" style="2" customWidth="1"/>
    <col min="5" max="5" width="12.6640625" style="2" customWidth="1"/>
    <col min="6" max="6" width="14" style="2" bestFit="1" customWidth="1"/>
    <col min="7" max="7" width="13.44140625" style="2" customWidth="1"/>
    <col min="8" max="9" width="12.21875" style="2" bestFit="1" customWidth="1"/>
    <col min="10" max="10" width="12.77734375" style="2" customWidth="1"/>
    <col min="11" max="11" width="12" style="2" customWidth="1"/>
    <col min="12" max="12" width="11.6640625" style="2" customWidth="1"/>
    <col min="13" max="13" width="12.33203125" style="2" customWidth="1"/>
    <col min="14" max="16384" width="9.109375" style="2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3" t="s">
        <v>0</v>
      </c>
      <c r="C3" s="4"/>
      <c r="D3" s="4"/>
      <c r="E3" s="4"/>
      <c r="F3" s="4"/>
      <c r="G3" s="4"/>
      <c r="H3" s="4"/>
      <c r="I3" s="5"/>
      <c r="J3" s="6"/>
    </row>
    <row r="4" spans="1:10" ht="15.6" x14ac:dyDescent="0.3">
      <c r="A4" s="1"/>
      <c r="B4" s="7"/>
      <c r="C4" s="7"/>
      <c r="D4" s="7"/>
      <c r="E4" s="7"/>
      <c r="F4" s="7"/>
      <c r="G4" s="7"/>
      <c r="H4" s="7"/>
      <c r="I4" s="7"/>
    </row>
    <row r="5" spans="1:10" ht="20.100000000000001" customHeight="1" x14ac:dyDescent="0.3">
      <c r="A5" s="8" t="s">
        <v>1</v>
      </c>
      <c r="B5" s="9" t="s">
        <v>2</v>
      </c>
      <c r="C5" s="1"/>
      <c r="D5" s="10" t="s">
        <v>3</v>
      </c>
      <c r="E5" s="10"/>
      <c r="F5" s="10"/>
      <c r="G5" s="10"/>
      <c r="H5" s="10"/>
      <c r="I5" s="10"/>
    </row>
    <row r="6" spans="1:10" ht="32.25" customHeight="1" thickBot="1" x14ac:dyDescent="0.35">
      <c r="B6" s="11" t="s">
        <v>4</v>
      </c>
      <c r="C6" s="11"/>
      <c r="D6" s="11"/>
      <c r="E6" s="11"/>
      <c r="F6" s="11"/>
      <c r="G6" s="11"/>
      <c r="H6" s="11"/>
      <c r="I6" s="11"/>
    </row>
    <row r="7" spans="1:10" ht="16.2" thickBot="1" x14ac:dyDescent="0.35">
      <c r="B7" s="12" t="s">
        <v>5</v>
      </c>
      <c r="C7" s="12" t="s">
        <v>6</v>
      </c>
      <c r="D7" s="13" t="s">
        <v>7</v>
      </c>
      <c r="E7" s="14" t="s">
        <v>8</v>
      </c>
      <c r="F7" s="14" t="s">
        <v>9</v>
      </c>
      <c r="G7" s="12" t="s">
        <v>10</v>
      </c>
      <c r="H7" s="12" t="s">
        <v>11</v>
      </c>
      <c r="I7" s="15" t="s">
        <v>12</v>
      </c>
      <c r="J7" s="16"/>
    </row>
    <row r="8" spans="1:10" ht="16.2" thickBot="1" x14ac:dyDescent="0.35">
      <c r="A8" s="2">
        <v>1</v>
      </c>
      <c r="B8" s="17">
        <v>6</v>
      </c>
      <c r="C8" s="18" t="s">
        <v>13</v>
      </c>
      <c r="D8" s="19" t="s">
        <v>14</v>
      </c>
      <c r="E8" s="18" t="s">
        <v>15</v>
      </c>
      <c r="F8" s="20">
        <f>'[1]Sargodha-1'!D31</f>
        <v>61547</v>
      </c>
      <c r="G8" s="21">
        <f>'[1]Sargodha-1'!E31</f>
        <v>20000</v>
      </c>
      <c r="H8" s="21">
        <f>'[1]Sargodha-1'!F31</f>
        <v>35173</v>
      </c>
      <c r="I8" s="22">
        <f t="shared" ref="I8:I55" si="0">F8-G8-H8</f>
        <v>6374</v>
      </c>
    </row>
    <row r="9" spans="1:10" ht="16.2" thickBot="1" x14ac:dyDescent="0.35">
      <c r="A9" s="2">
        <v>2</v>
      </c>
      <c r="B9" s="17">
        <v>6</v>
      </c>
      <c r="C9" s="23" t="s">
        <v>16</v>
      </c>
      <c r="D9" s="24" t="s">
        <v>14</v>
      </c>
      <c r="E9" s="23" t="s">
        <v>17</v>
      </c>
      <c r="F9" s="20">
        <f>'[1]Sargodha-2'!D33</f>
        <v>1046395</v>
      </c>
      <c r="G9" s="21">
        <f>'[1]Sargodha-2'!E33</f>
        <v>595000</v>
      </c>
      <c r="H9" s="21">
        <f>'[1]Sargodha-2'!F33</f>
        <v>367827</v>
      </c>
      <c r="I9" s="22">
        <f t="shared" si="0"/>
        <v>83568</v>
      </c>
    </row>
    <row r="10" spans="1:10" ht="16.2" thickBot="1" x14ac:dyDescent="0.35">
      <c r="A10" s="2">
        <v>3</v>
      </c>
      <c r="B10" s="17">
        <v>12</v>
      </c>
      <c r="C10" s="25" t="s">
        <v>18</v>
      </c>
      <c r="D10" s="19" t="s">
        <v>19</v>
      </c>
      <c r="E10" s="26" t="s">
        <v>20</v>
      </c>
      <c r="F10" s="27">
        <f>[1]Abdullah!D33</f>
        <v>6988881</v>
      </c>
      <c r="G10" s="28">
        <f>[1]Abdullah!E33</f>
        <v>3957383</v>
      </c>
      <c r="H10" s="28">
        <f>[1]Abdullah!F33</f>
        <v>1661691</v>
      </c>
      <c r="I10" s="22">
        <f t="shared" si="0"/>
        <v>1369807</v>
      </c>
      <c r="J10" s="29"/>
    </row>
    <row r="11" spans="1:10" ht="16.2" thickBot="1" x14ac:dyDescent="0.35">
      <c r="A11" s="2">
        <v>4</v>
      </c>
      <c r="B11" s="17">
        <v>34</v>
      </c>
      <c r="C11" s="25" t="s">
        <v>21</v>
      </c>
      <c r="D11" s="30" t="s">
        <v>22</v>
      </c>
      <c r="E11" s="26" t="s">
        <v>23</v>
      </c>
      <c r="F11" s="27">
        <f>[1]Daska!D33</f>
        <v>598332</v>
      </c>
      <c r="G11" s="31">
        <f>[1]Daska!E33</f>
        <v>345000</v>
      </c>
      <c r="H11" s="31">
        <f>[1]Daska!F33</f>
        <v>21530</v>
      </c>
      <c r="I11" s="22">
        <f t="shared" si="0"/>
        <v>231802</v>
      </c>
    </row>
    <row r="12" spans="1:10" ht="16.2" thickBot="1" x14ac:dyDescent="0.35">
      <c r="A12" s="2">
        <v>5</v>
      </c>
      <c r="B12" s="17">
        <v>36</v>
      </c>
      <c r="C12" s="32" t="s">
        <v>24</v>
      </c>
      <c r="D12" s="30" t="s">
        <v>25</v>
      </c>
      <c r="E12" s="26" t="s">
        <v>26</v>
      </c>
      <c r="F12" s="27">
        <f>[1]Gujrat!D33</f>
        <v>619003</v>
      </c>
      <c r="G12" s="31">
        <f>[1]Gujrat!E33</f>
        <v>360000</v>
      </c>
      <c r="H12" s="31">
        <f>[1]Gujrat!F33</f>
        <v>44472</v>
      </c>
      <c r="I12" s="22">
        <f t="shared" si="0"/>
        <v>214531</v>
      </c>
    </row>
    <row r="13" spans="1:10" ht="16.2" thickBot="1" x14ac:dyDescent="0.35">
      <c r="A13" s="2">
        <v>6</v>
      </c>
      <c r="B13" s="17">
        <v>43</v>
      </c>
      <c r="C13" s="32" t="s">
        <v>27</v>
      </c>
      <c r="D13" s="30" t="s">
        <v>28</v>
      </c>
      <c r="E13" s="33" t="s">
        <v>29</v>
      </c>
      <c r="F13" s="27">
        <f>'[1]Kasur 43'!D33</f>
        <v>311940</v>
      </c>
      <c r="G13" s="31">
        <f>'[1]Kasur 43'!E33</f>
        <v>206500</v>
      </c>
      <c r="H13" s="31">
        <f>'[1]Kasur 43'!F33</f>
        <v>32846</v>
      </c>
      <c r="I13" s="22">
        <f t="shared" si="0"/>
        <v>72594</v>
      </c>
    </row>
    <row r="14" spans="1:10" ht="16.2" thickBot="1" x14ac:dyDescent="0.35">
      <c r="A14" s="2">
        <v>7</v>
      </c>
      <c r="B14" s="17">
        <v>44</v>
      </c>
      <c r="C14" s="32" t="s">
        <v>30</v>
      </c>
      <c r="D14" s="30" t="s">
        <v>31</v>
      </c>
      <c r="E14" s="33" t="s">
        <v>32</v>
      </c>
      <c r="F14" s="27">
        <f>[1]Khuddian!D33</f>
        <v>158557</v>
      </c>
      <c r="G14" s="31">
        <f>[1]Khuddian!E33</f>
        <v>65000</v>
      </c>
      <c r="H14" s="31">
        <f>[1]Khuddian!F33</f>
        <v>14800</v>
      </c>
      <c r="I14" s="22">
        <f t="shared" si="0"/>
        <v>78757</v>
      </c>
    </row>
    <row r="15" spans="1:10" ht="16.2" thickBot="1" x14ac:dyDescent="0.35">
      <c r="A15" s="2">
        <v>8</v>
      </c>
      <c r="B15" s="17">
        <v>46</v>
      </c>
      <c r="C15" s="32" t="s">
        <v>33</v>
      </c>
      <c r="D15" s="30" t="s">
        <v>34</v>
      </c>
      <c r="E15" s="33" t="s">
        <v>35</v>
      </c>
      <c r="F15" s="27">
        <f>'[1]L-Musa'!D33</f>
        <v>124139</v>
      </c>
      <c r="G15" s="31">
        <f>'[1]L-Musa'!E33</f>
        <v>45000</v>
      </c>
      <c r="H15" s="31">
        <f>'[1]L-Musa'!F33</f>
        <v>63087</v>
      </c>
      <c r="I15" s="22">
        <f t="shared" si="0"/>
        <v>16052</v>
      </c>
    </row>
    <row r="16" spans="1:10" ht="16.2" thickBot="1" x14ac:dyDescent="0.35">
      <c r="A16" s="2">
        <v>9</v>
      </c>
      <c r="B16" s="17">
        <v>47</v>
      </c>
      <c r="C16" s="32" t="s">
        <v>36</v>
      </c>
      <c r="D16" s="30" t="s">
        <v>34</v>
      </c>
      <c r="E16" s="34" t="s">
        <v>37</v>
      </c>
      <c r="F16" s="35">
        <f>'[1]47-L-Musa'!D33</f>
        <v>91372</v>
      </c>
      <c r="G16" s="31">
        <f>'[1]47-L-Musa'!E33</f>
        <v>0</v>
      </c>
      <c r="H16" s="31">
        <f>'[1]47-L-Musa'!F33</f>
        <v>0</v>
      </c>
      <c r="I16" s="22">
        <f t="shared" si="0"/>
        <v>91372</v>
      </c>
    </row>
    <row r="17" spans="1:9" ht="16.2" thickBot="1" x14ac:dyDescent="0.35">
      <c r="A17" s="2">
        <v>10</v>
      </c>
      <c r="B17" s="17">
        <v>48</v>
      </c>
      <c r="C17" s="25" t="s">
        <v>38</v>
      </c>
      <c r="D17" s="36" t="s">
        <v>39</v>
      </c>
      <c r="E17" s="34" t="s">
        <v>40</v>
      </c>
      <c r="F17" s="35">
        <f>[1]Shk.Pura!D33</f>
        <v>835633</v>
      </c>
      <c r="G17" s="31">
        <f>[1]Shk.Pura!E33</f>
        <v>460000</v>
      </c>
      <c r="H17" s="31">
        <f>[1]Shk.Pura!F33</f>
        <v>135725</v>
      </c>
      <c r="I17" s="22">
        <f t="shared" si="0"/>
        <v>239908</v>
      </c>
    </row>
    <row r="18" spans="1:9" ht="16.2" thickBot="1" x14ac:dyDescent="0.35">
      <c r="A18" s="2">
        <v>11</v>
      </c>
      <c r="B18" s="17">
        <v>50</v>
      </c>
      <c r="C18" s="18" t="s">
        <v>41</v>
      </c>
      <c r="D18" s="19" t="s">
        <v>42</v>
      </c>
      <c r="E18" s="18" t="s">
        <v>43</v>
      </c>
      <c r="F18" s="20">
        <f>[1]Jehlum!D33</f>
        <v>559599</v>
      </c>
      <c r="G18" s="31">
        <f>[1]Jehlum!E33</f>
        <v>379000</v>
      </c>
      <c r="H18" s="31">
        <f>[1]Jehlum!F33</f>
        <v>11937</v>
      </c>
      <c r="I18" s="22">
        <f t="shared" si="0"/>
        <v>168662</v>
      </c>
    </row>
    <row r="19" spans="1:9" ht="16.2" thickBot="1" x14ac:dyDescent="0.35">
      <c r="A19" s="2">
        <v>12</v>
      </c>
      <c r="B19" s="17">
        <v>52</v>
      </c>
      <c r="C19" s="23" t="s">
        <v>44</v>
      </c>
      <c r="D19" s="24" t="s">
        <v>45</v>
      </c>
      <c r="E19" s="23" t="s">
        <v>46</v>
      </c>
      <c r="F19" s="37">
        <f>[1]Bhalwal!D33</f>
        <v>55164</v>
      </c>
      <c r="G19" s="31">
        <f>[1]Bhalwal!E33</f>
        <v>31000</v>
      </c>
      <c r="H19" s="31">
        <f>[1]Bhalwal!F33</f>
        <v>0</v>
      </c>
      <c r="I19" s="22">
        <f t="shared" si="0"/>
        <v>24164</v>
      </c>
    </row>
    <row r="20" spans="1:9" ht="16.2" thickBot="1" x14ac:dyDescent="0.35">
      <c r="A20" s="2">
        <v>13</v>
      </c>
      <c r="B20" s="17">
        <v>54</v>
      </c>
      <c r="C20" s="38" t="s">
        <v>47</v>
      </c>
      <c r="D20" s="19" t="s">
        <v>48</v>
      </c>
      <c r="E20" s="18" t="s">
        <v>49</v>
      </c>
      <c r="F20" s="37">
        <f>'[1]Kamonki-2'!D33</f>
        <v>172450</v>
      </c>
      <c r="G20" s="31">
        <f>'[1]Kamonki-2'!E33</f>
        <v>99000</v>
      </c>
      <c r="H20" s="31">
        <f>'[1]Kamonki-2'!F33</f>
        <v>45316</v>
      </c>
      <c r="I20" s="22">
        <f t="shared" si="0"/>
        <v>28134</v>
      </c>
    </row>
    <row r="21" spans="1:9" ht="16.2" thickBot="1" x14ac:dyDescent="0.35">
      <c r="A21" s="2">
        <v>14</v>
      </c>
      <c r="B21" s="17">
        <v>60</v>
      </c>
      <c r="C21" s="39" t="s">
        <v>50</v>
      </c>
      <c r="D21" s="40" t="s">
        <v>51</v>
      </c>
      <c r="E21" s="41" t="s">
        <v>52</v>
      </c>
      <c r="F21" s="20">
        <f>[1]Sharqpur!D33</f>
        <v>303132</v>
      </c>
      <c r="G21" s="31">
        <f>[1]Sharqpur!E33</f>
        <v>188000</v>
      </c>
      <c r="H21" s="31">
        <f>[1]Sharqpur!F33</f>
        <v>49302</v>
      </c>
      <c r="I21" s="22">
        <f t="shared" si="0"/>
        <v>65830</v>
      </c>
    </row>
    <row r="22" spans="1:9" ht="16.2" thickBot="1" x14ac:dyDescent="0.35">
      <c r="A22" s="2">
        <v>15</v>
      </c>
      <c r="B22" s="17">
        <v>62</v>
      </c>
      <c r="C22" s="38" t="s">
        <v>53</v>
      </c>
      <c r="D22" s="19" t="s">
        <v>54</v>
      </c>
      <c r="E22" s="18" t="s">
        <v>55</v>
      </c>
      <c r="F22" s="20">
        <f>[2]Distributors!$F$27</f>
        <v>106297</v>
      </c>
      <c r="G22" s="31">
        <f>[2]Distributors!$G$27</f>
        <v>55000</v>
      </c>
      <c r="H22" s="31">
        <f>[2]Distributors!$H$27</f>
        <v>47499</v>
      </c>
      <c r="I22" s="22">
        <f t="shared" si="0"/>
        <v>3798</v>
      </c>
    </row>
    <row r="23" spans="1:9" ht="16.2" thickBot="1" x14ac:dyDescent="0.35">
      <c r="A23" s="2">
        <v>16</v>
      </c>
      <c r="B23" s="17">
        <v>62</v>
      </c>
      <c r="C23" s="38" t="s">
        <v>56</v>
      </c>
      <c r="D23" s="19" t="s">
        <v>54</v>
      </c>
      <c r="E23" s="18" t="s">
        <v>57</v>
      </c>
      <c r="F23" s="22">
        <f>'[1]62 (2)'!D33</f>
        <v>393737</v>
      </c>
      <c r="G23" s="42">
        <f>'[1]62 (2)'!E33</f>
        <v>145000</v>
      </c>
      <c r="H23" s="42">
        <f>'[1]62 (2)'!F33</f>
        <v>92557</v>
      </c>
      <c r="I23" s="22">
        <f t="shared" si="0"/>
        <v>156180</v>
      </c>
    </row>
    <row r="24" spans="1:9" ht="16.2" thickBot="1" x14ac:dyDescent="0.35">
      <c r="A24" s="2">
        <v>17</v>
      </c>
      <c r="B24" s="17">
        <v>64</v>
      </c>
      <c r="C24" s="43" t="s">
        <v>58</v>
      </c>
      <c r="D24" s="24" t="s">
        <v>59</v>
      </c>
      <c r="E24" s="23" t="s">
        <v>60</v>
      </c>
      <c r="F24" s="44">
        <f>'[1]64'!D33</f>
        <v>314834</v>
      </c>
      <c r="G24" s="45">
        <f>'[1]64'!E33</f>
        <v>188000</v>
      </c>
      <c r="H24" s="42">
        <f>'[1]64'!F33</f>
        <v>58060</v>
      </c>
      <c r="I24" s="22">
        <f t="shared" si="0"/>
        <v>68774</v>
      </c>
    </row>
    <row r="25" spans="1:9" ht="16.2" thickBot="1" x14ac:dyDescent="0.35">
      <c r="A25" s="2">
        <v>18</v>
      </c>
      <c r="B25" s="17">
        <v>70</v>
      </c>
      <c r="C25" s="18" t="s">
        <v>61</v>
      </c>
      <c r="D25" s="19" t="s">
        <v>62</v>
      </c>
      <c r="E25" s="18" t="s">
        <v>63</v>
      </c>
      <c r="F25" s="46">
        <f>'[1]70-Pattoki'!D33</f>
        <v>279387</v>
      </c>
      <c r="G25" s="42">
        <f>'[1]70-Pattoki'!E33</f>
        <v>160000</v>
      </c>
      <c r="H25" s="42">
        <f>'[1]70-Pattoki'!F33</f>
        <v>31819</v>
      </c>
      <c r="I25" s="22">
        <f t="shared" si="0"/>
        <v>87568</v>
      </c>
    </row>
    <row r="26" spans="1:9" ht="16.2" thickBot="1" x14ac:dyDescent="0.35">
      <c r="A26" s="2">
        <v>19</v>
      </c>
      <c r="B26" s="17">
        <v>78</v>
      </c>
      <c r="C26" s="43" t="s">
        <v>64</v>
      </c>
      <c r="D26" s="24" t="s">
        <v>65</v>
      </c>
      <c r="E26" s="23" t="s">
        <v>66</v>
      </c>
      <c r="F26" s="46">
        <f>'[1]78'!D33</f>
        <v>39639</v>
      </c>
      <c r="G26" s="22">
        <f>'[1]78'!E33</f>
        <v>5550</v>
      </c>
      <c r="H26" s="22">
        <f>'[1]78'!F33</f>
        <v>33517</v>
      </c>
      <c r="I26" s="22">
        <f t="shared" si="0"/>
        <v>572</v>
      </c>
    </row>
    <row r="27" spans="1:9" ht="16.2" thickBot="1" x14ac:dyDescent="0.35">
      <c r="A27" s="2">
        <v>20</v>
      </c>
      <c r="B27" s="17">
        <v>80</v>
      </c>
      <c r="C27" s="38" t="s">
        <v>67</v>
      </c>
      <c r="D27" s="19" t="s">
        <v>68</v>
      </c>
      <c r="E27" s="18" t="s">
        <v>69</v>
      </c>
      <c r="F27" s="47">
        <f>'[1]Narang Mandi'!D33</f>
        <v>525112</v>
      </c>
      <c r="G27" s="48">
        <f>'[1]Narang Mandi'!E33</f>
        <v>347130</v>
      </c>
      <c r="H27" s="48">
        <f>'[1]Narang Mandi'!F33</f>
        <v>21337</v>
      </c>
      <c r="I27" s="22">
        <f t="shared" si="0"/>
        <v>156645</v>
      </c>
    </row>
    <row r="28" spans="1:9" ht="16.2" thickBot="1" x14ac:dyDescent="0.35">
      <c r="A28" s="2">
        <v>21</v>
      </c>
      <c r="B28" s="17">
        <v>74</v>
      </c>
      <c r="C28" s="49" t="s">
        <v>70</v>
      </c>
      <c r="D28" s="19" t="s">
        <v>71</v>
      </c>
      <c r="E28" s="18" t="s">
        <v>72</v>
      </c>
      <c r="F28" s="47">
        <f>'[1]74'!D33</f>
        <v>2015677</v>
      </c>
      <c r="G28" s="48">
        <f>'[1]74'!E33</f>
        <v>1136230</v>
      </c>
      <c r="H28" s="48">
        <f>'[1]74'!F33</f>
        <v>536214</v>
      </c>
      <c r="I28" s="22">
        <f t="shared" si="0"/>
        <v>343233</v>
      </c>
    </row>
    <row r="29" spans="1:9" ht="16.2" thickBot="1" x14ac:dyDescent="0.35">
      <c r="A29" s="2">
        <v>22</v>
      </c>
      <c r="B29" s="17">
        <v>84</v>
      </c>
      <c r="C29" s="50" t="s">
        <v>73</v>
      </c>
      <c r="D29" s="24" t="s">
        <v>74</v>
      </c>
      <c r="E29" s="51" t="s">
        <v>75</v>
      </c>
      <c r="F29" s="52">
        <f>'[1]84'!D33</f>
        <v>164209</v>
      </c>
      <c r="G29" s="22">
        <f>'[1]84'!E33</f>
        <v>45000</v>
      </c>
      <c r="H29" s="22">
        <f>'[1]84'!F33</f>
        <v>36170</v>
      </c>
      <c r="I29" s="48">
        <f t="shared" si="0"/>
        <v>83039</v>
      </c>
    </row>
    <row r="30" spans="1:9" ht="16.2" thickBot="1" x14ac:dyDescent="0.35">
      <c r="A30" s="2">
        <v>23</v>
      </c>
      <c r="B30" s="17">
        <v>85</v>
      </c>
      <c r="C30" s="49" t="s">
        <v>76</v>
      </c>
      <c r="D30" s="18" t="s">
        <v>74</v>
      </c>
      <c r="E30" s="53" t="s">
        <v>77</v>
      </c>
      <c r="F30" s="54">
        <f>'[1]85'!D33</f>
        <v>37767</v>
      </c>
      <c r="G30" s="22">
        <f>'[1]85'!E33</f>
        <v>13500</v>
      </c>
      <c r="H30" s="22">
        <f>'[1]85'!F33</f>
        <v>0</v>
      </c>
      <c r="I30" s="48">
        <f t="shared" si="0"/>
        <v>24267</v>
      </c>
    </row>
    <row r="31" spans="1:9" ht="16.2" thickBot="1" x14ac:dyDescent="0.35">
      <c r="A31" s="2">
        <v>24</v>
      </c>
      <c r="B31" s="17">
        <v>86</v>
      </c>
      <c r="C31" s="49" t="s">
        <v>78</v>
      </c>
      <c r="D31" s="19" t="s">
        <v>79</v>
      </c>
      <c r="E31" s="55" t="s">
        <v>80</v>
      </c>
      <c r="F31" s="54">
        <f>'[1]86'!D33</f>
        <v>641374</v>
      </c>
      <c r="G31" s="22">
        <f>'[1]86'!E33</f>
        <v>372000</v>
      </c>
      <c r="H31" s="22">
        <f>'[1]86'!F33</f>
        <v>154313</v>
      </c>
      <c r="I31" s="22">
        <f t="shared" si="0"/>
        <v>115061</v>
      </c>
    </row>
    <row r="32" spans="1:9" ht="16.2" thickBot="1" x14ac:dyDescent="0.35">
      <c r="A32" s="2">
        <v>25</v>
      </c>
      <c r="B32" s="17">
        <v>90</v>
      </c>
      <c r="C32" s="49" t="s">
        <v>81</v>
      </c>
      <c r="D32" s="19" t="s">
        <v>82</v>
      </c>
      <c r="E32" s="55" t="s">
        <v>83</v>
      </c>
      <c r="F32" s="54">
        <f>'[1]Jalal Pur Jattan (90)'!D33</f>
        <v>154560</v>
      </c>
      <c r="G32" s="22">
        <f>'[1]Jalal Pur Jattan (90)'!E33</f>
        <v>57000</v>
      </c>
      <c r="H32" s="22">
        <f>'[1]Jalal Pur Jattan (90)'!F33</f>
        <v>0</v>
      </c>
      <c r="I32" s="22">
        <f t="shared" si="0"/>
        <v>97560</v>
      </c>
    </row>
    <row r="33" spans="1:9" ht="16.2" thickBot="1" x14ac:dyDescent="0.35">
      <c r="A33" s="2">
        <v>26</v>
      </c>
      <c r="B33" s="17">
        <v>92</v>
      </c>
      <c r="C33" s="56" t="s">
        <v>84</v>
      </c>
      <c r="D33" s="19" t="s">
        <v>48</v>
      </c>
      <c r="E33" s="55" t="s">
        <v>85</v>
      </c>
      <c r="F33" s="54">
        <f>'[1]Hasnain (92)'!D33</f>
        <v>351495</v>
      </c>
      <c r="G33" s="22">
        <f>'[1]Hasnain (92)'!E33</f>
        <v>157000</v>
      </c>
      <c r="H33" s="22">
        <f>'[1]Hasnain (92)'!F33</f>
        <v>24488</v>
      </c>
      <c r="I33" s="22">
        <f t="shared" si="0"/>
        <v>170007</v>
      </c>
    </row>
    <row r="34" spans="1:9" ht="16.2" thickBot="1" x14ac:dyDescent="0.35">
      <c r="A34" s="2">
        <v>27</v>
      </c>
      <c r="B34" s="17">
        <v>94</v>
      </c>
      <c r="C34" s="56" t="s">
        <v>86</v>
      </c>
      <c r="D34" s="19" t="s">
        <v>87</v>
      </c>
      <c r="E34" s="55" t="s">
        <v>88</v>
      </c>
      <c r="F34" s="54">
        <f>'[1]94'!D33</f>
        <v>411508</v>
      </c>
      <c r="G34" s="22">
        <f>'[1]94'!E33</f>
        <v>95000</v>
      </c>
      <c r="H34" s="22">
        <f>'[1]94'!F33</f>
        <v>134707</v>
      </c>
      <c r="I34" s="22">
        <f t="shared" si="0"/>
        <v>181801</v>
      </c>
    </row>
    <row r="35" spans="1:9" ht="16.2" thickBot="1" x14ac:dyDescent="0.35">
      <c r="A35" s="2">
        <v>28</v>
      </c>
      <c r="B35" s="17">
        <v>100</v>
      </c>
      <c r="C35" s="56" t="s">
        <v>89</v>
      </c>
      <c r="D35" s="19" t="s">
        <v>90</v>
      </c>
      <c r="E35" s="55" t="s">
        <v>91</v>
      </c>
      <c r="F35" s="54">
        <f>'[1]Phool Nagar100'!D33</f>
        <v>79451</v>
      </c>
      <c r="G35" s="22">
        <f>'[1]Phool Nagar100'!E33</f>
        <v>32300</v>
      </c>
      <c r="H35" s="22">
        <f>'[1]Phool Nagar100'!F33</f>
        <v>42838</v>
      </c>
      <c r="I35" s="48">
        <f t="shared" si="0"/>
        <v>4313</v>
      </c>
    </row>
    <row r="36" spans="1:9" ht="16.2" thickBot="1" x14ac:dyDescent="0.35">
      <c r="A36" s="2">
        <v>29</v>
      </c>
      <c r="B36" s="17">
        <v>134</v>
      </c>
      <c r="C36" s="43" t="s">
        <v>92</v>
      </c>
      <c r="D36" s="24" t="s">
        <v>93</v>
      </c>
      <c r="E36" s="23" t="s">
        <v>94</v>
      </c>
      <c r="F36" s="57">
        <f>'[1]134-Talwandi'!D33</f>
        <v>509830</v>
      </c>
      <c r="G36" s="58">
        <f>'[1]134-Talwandi'!E33</f>
        <v>320000</v>
      </c>
      <c r="H36" s="58">
        <f>'[1]134-Talwandi'!F33</f>
        <v>11615</v>
      </c>
      <c r="I36" s="22">
        <f t="shared" si="0"/>
        <v>178215</v>
      </c>
    </row>
    <row r="37" spans="1:9" ht="16.2" thickBot="1" x14ac:dyDescent="0.35">
      <c r="A37" s="2">
        <v>30</v>
      </c>
      <c r="B37" s="17">
        <v>138</v>
      </c>
      <c r="C37" s="59" t="s">
        <v>95</v>
      </c>
      <c r="D37" s="59" t="s">
        <v>96</v>
      </c>
      <c r="E37" s="59" t="s">
        <v>97</v>
      </c>
      <c r="F37" s="52">
        <f>'[1]138-H-Abad'!D33</f>
        <v>59073</v>
      </c>
      <c r="G37" s="22">
        <f>'[1]138-H-Abad'!E33</f>
        <v>38000</v>
      </c>
      <c r="H37" s="22">
        <f>'[1]138-H-Abad'!F33</f>
        <v>0</v>
      </c>
      <c r="I37" s="22">
        <f t="shared" si="0"/>
        <v>21073</v>
      </c>
    </row>
    <row r="38" spans="1:9" ht="16.2" thickBot="1" x14ac:dyDescent="0.35">
      <c r="A38" s="2">
        <v>31</v>
      </c>
      <c r="B38" s="17">
        <v>138</v>
      </c>
      <c r="C38" s="59" t="s">
        <v>98</v>
      </c>
      <c r="D38" s="59" t="s">
        <v>96</v>
      </c>
      <c r="E38" s="59" t="s">
        <v>97</v>
      </c>
      <c r="F38" s="57">
        <f>'[1]138-Vicky H-Abad'!D33</f>
        <v>251484</v>
      </c>
      <c r="G38" s="58">
        <f>'[1]138-Vicky H-Abad'!E33</f>
        <v>95000</v>
      </c>
      <c r="H38" s="58">
        <f>'[1]138-Vicky H-Abad'!F33</f>
        <v>0</v>
      </c>
      <c r="I38" s="22">
        <f t="shared" si="0"/>
        <v>156484</v>
      </c>
    </row>
    <row r="39" spans="1:9" ht="16.2" thickBot="1" x14ac:dyDescent="0.35">
      <c r="A39" s="2">
        <v>32</v>
      </c>
      <c r="B39" s="17">
        <v>146</v>
      </c>
      <c r="C39" s="59" t="s">
        <v>99</v>
      </c>
      <c r="D39" s="60" t="s">
        <v>19</v>
      </c>
      <c r="E39" s="59" t="s">
        <v>100</v>
      </c>
      <c r="F39" s="52">
        <f>'[1]Alpha 146'!D33</f>
        <v>1457460</v>
      </c>
      <c r="G39" s="22">
        <f>'[1]Alpha 146'!E33</f>
        <v>151000</v>
      </c>
      <c r="H39" s="22">
        <f>'[1]Alpha 146'!F33</f>
        <v>474649</v>
      </c>
      <c r="I39" s="22">
        <f t="shared" si="0"/>
        <v>831811</v>
      </c>
    </row>
    <row r="40" spans="1:9" ht="16.2" thickBot="1" x14ac:dyDescent="0.35">
      <c r="A40" s="2">
        <v>33</v>
      </c>
      <c r="B40" s="61">
        <v>152</v>
      </c>
      <c r="C40" s="59" t="s">
        <v>101</v>
      </c>
      <c r="D40" s="60" t="s">
        <v>102</v>
      </c>
      <c r="E40" s="62" t="s">
        <v>103</v>
      </c>
      <c r="F40" s="57">
        <f>'[1]Mano Chak-152'!D33</f>
        <v>33840</v>
      </c>
      <c r="G40" s="58">
        <f>'[1]Mano Chak-152'!E33</f>
        <v>20000</v>
      </c>
      <c r="H40" s="58">
        <f>'[1]Mano Chak-152'!F33</f>
        <v>0</v>
      </c>
      <c r="I40" s="48">
        <f t="shared" si="0"/>
        <v>13840</v>
      </c>
    </row>
    <row r="41" spans="1:9" ht="16.2" thickBot="1" x14ac:dyDescent="0.35">
      <c r="A41" s="2">
        <v>34</v>
      </c>
      <c r="B41" s="17"/>
      <c r="C41" s="63"/>
      <c r="D41" s="64"/>
      <c r="E41" s="49"/>
      <c r="F41" s="54"/>
      <c r="G41" s="22"/>
      <c r="H41" s="22"/>
      <c r="I41" s="48">
        <f t="shared" si="0"/>
        <v>0</v>
      </c>
    </row>
    <row r="42" spans="1:9" ht="16.2" thickBot="1" x14ac:dyDescent="0.35">
      <c r="A42" s="2">
        <v>35</v>
      </c>
      <c r="B42" s="17"/>
      <c r="C42" s="63"/>
      <c r="D42" s="64"/>
      <c r="E42" s="49"/>
      <c r="F42" s="54"/>
      <c r="G42" s="22"/>
      <c r="H42" s="22"/>
      <c r="I42" s="48">
        <f t="shared" si="0"/>
        <v>0</v>
      </c>
    </row>
    <row r="43" spans="1:9" ht="16.2" thickBot="1" x14ac:dyDescent="0.35">
      <c r="A43" s="2">
        <v>36</v>
      </c>
      <c r="B43" s="17"/>
      <c r="C43" s="63"/>
      <c r="D43" s="64"/>
      <c r="E43" s="49"/>
      <c r="F43" s="54"/>
      <c r="G43" s="22"/>
      <c r="H43" s="22"/>
      <c r="I43" s="48">
        <f t="shared" si="0"/>
        <v>0</v>
      </c>
    </row>
    <row r="44" spans="1:9" ht="16.2" thickBot="1" x14ac:dyDescent="0.35">
      <c r="A44" s="2">
        <v>37</v>
      </c>
      <c r="B44" s="17"/>
      <c r="C44" s="63"/>
      <c r="D44" s="64"/>
      <c r="E44" s="49"/>
      <c r="F44" s="54"/>
      <c r="G44" s="22"/>
      <c r="H44" s="22"/>
      <c r="I44" s="48">
        <f t="shared" si="0"/>
        <v>0</v>
      </c>
    </row>
    <row r="45" spans="1:9" ht="16.2" thickBot="1" x14ac:dyDescent="0.35">
      <c r="A45" s="2">
        <v>38</v>
      </c>
      <c r="B45" s="17"/>
      <c r="C45" s="63"/>
      <c r="D45" s="64"/>
      <c r="E45" s="49"/>
      <c r="F45" s="54"/>
      <c r="G45" s="22"/>
      <c r="H45" s="22"/>
      <c r="I45" s="48">
        <f t="shared" si="0"/>
        <v>0</v>
      </c>
    </row>
    <row r="46" spans="1:9" ht="16.2" thickBot="1" x14ac:dyDescent="0.35">
      <c r="A46" s="2">
        <v>39</v>
      </c>
      <c r="B46" s="17"/>
      <c r="C46" s="63"/>
      <c r="D46" s="64"/>
      <c r="E46" s="49"/>
      <c r="F46" s="54"/>
      <c r="G46" s="22"/>
      <c r="H46" s="22"/>
      <c r="I46" s="48">
        <f t="shared" si="0"/>
        <v>0</v>
      </c>
    </row>
    <row r="47" spans="1:9" ht="16.2" thickBot="1" x14ac:dyDescent="0.35">
      <c r="A47" s="2">
        <v>40</v>
      </c>
      <c r="B47" s="17"/>
      <c r="C47" s="63"/>
      <c r="D47" s="64"/>
      <c r="E47" s="49"/>
      <c r="F47" s="54"/>
      <c r="G47" s="22"/>
      <c r="H47" s="22"/>
      <c r="I47" s="48">
        <f t="shared" si="0"/>
        <v>0</v>
      </c>
    </row>
    <row r="48" spans="1:9" ht="16.2" thickBot="1" x14ac:dyDescent="0.35">
      <c r="A48" s="2">
        <v>41</v>
      </c>
      <c r="B48" s="17"/>
      <c r="C48" s="63"/>
      <c r="D48" s="64"/>
      <c r="E48" s="49"/>
      <c r="F48" s="54"/>
      <c r="G48" s="22"/>
      <c r="H48" s="22"/>
      <c r="I48" s="48">
        <f t="shared" si="0"/>
        <v>0</v>
      </c>
    </row>
    <row r="49" spans="1:13" ht="16.2" thickBot="1" x14ac:dyDescent="0.35">
      <c r="A49" s="2">
        <v>42</v>
      </c>
      <c r="B49" s="17"/>
      <c r="C49" s="59"/>
      <c r="D49" s="60"/>
      <c r="E49" s="59"/>
      <c r="F49" s="52"/>
      <c r="G49" s="22"/>
      <c r="H49" s="22"/>
      <c r="I49" s="48">
        <f t="shared" si="0"/>
        <v>0</v>
      </c>
    </row>
    <row r="50" spans="1:13" ht="16.2" thickBot="1" x14ac:dyDescent="0.35">
      <c r="A50" s="2">
        <v>43</v>
      </c>
      <c r="B50" s="17"/>
      <c r="C50" s="59"/>
      <c r="D50" s="60"/>
      <c r="E50" s="59"/>
      <c r="F50" s="57"/>
      <c r="G50" s="58"/>
      <c r="H50" s="58"/>
      <c r="I50" s="48">
        <f t="shared" si="0"/>
        <v>0</v>
      </c>
    </row>
    <row r="51" spans="1:13" ht="16.2" thickBot="1" x14ac:dyDescent="0.35">
      <c r="A51" s="2">
        <v>44</v>
      </c>
      <c r="B51" s="17"/>
      <c r="C51" s="59"/>
      <c r="D51" s="60"/>
      <c r="E51" s="59"/>
      <c r="F51" s="52"/>
      <c r="G51" s="22"/>
      <c r="H51" s="22"/>
      <c r="I51" s="48">
        <f t="shared" si="0"/>
        <v>0</v>
      </c>
    </row>
    <row r="52" spans="1:13" ht="16.2" thickBot="1" x14ac:dyDescent="0.35">
      <c r="A52" s="2">
        <v>45</v>
      </c>
      <c r="B52" s="17"/>
      <c r="C52" s="59"/>
      <c r="D52" s="60"/>
      <c r="E52" s="59"/>
      <c r="F52" s="52"/>
      <c r="G52" s="22"/>
      <c r="H52" s="22"/>
      <c r="I52" s="48">
        <f t="shared" si="0"/>
        <v>0</v>
      </c>
    </row>
    <row r="53" spans="1:13" ht="16.2" thickBot="1" x14ac:dyDescent="0.35">
      <c r="A53" s="2">
        <v>46</v>
      </c>
      <c r="B53" s="17"/>
      <c r="C53" s="25"/>
      <c r="D53" s="36"/>
      <c r="E53" s="26"/>
      <c r="F53" s="54"/>
      <c r="G53" s="22"/>
      <c r="H53" s="22"/>
      <c r="I53" s="48">
        <f t="shared" si="0"/>
        <v>0</v>
      </c>
    </row>
    <row r="54" spans="1:13" ht="16.2" thickBot="1" x14ac:dyDescent="0.35">
      <c r="A54" s="2">
        <v>47</v>
      </c>
      <c r="B54" s="17"/>
      <c r="C54" s="25"/>
      <c r="D54" s="36"/>
      <c r="E54" s="26"/>
      <c r="F54" s="57"/>
      <c r="G54" s="58"/>
      <c r="H54" s="58"/>
      <c r="I54" s="48">
        <f t="shared" si="0"/>
        <v>0</v>
      </c>
      <c r="K54" s="65"/>
      <c r="L54" s="65"/>
      <c r="M54" s="65"/>
    </row>
    <row r="55" spans="1:13" ht="16.2" thickBot="1" x14ac:dyDescent="0.35">
      <c r="A55" s="2">
        <v>48</v>
      </c>
      <c r="B55" s="17"/>
      <c r="C55" s="32" t="s">
        <v>104</v>
      </c>
      <c r="D55" s="30"/>
      <c r="E55" s="33"/>
      <c r="F55" s="54"/>
      <c r="G55" s="22"/>
      <c r="H55" s="22"/>
      <c r="I55" s="48">
        <f t="shared" si="0"/>
        <v>0</v>
      </c>
      <c r="K55" s="66"/>
      <c r="L55" s="65"/>
      <c r="M55" s="65"/>
    </row>
    <row r="56" spans="1:13" ht="21.6" thickBot="1" x14ac:dyDescent="0.45">
      <c r="B56" s="17"/>
      <c r="C56" s="67" t="s">
        <v>105</v>
      </c>
      <c r="D56" s="68"/>
      <c r="E56" s="67"/>
      <c r="F56" s="69">
        <f>SUM(F8:F55)</f>
        <v>19752878</v>
      </c>
      <c r="G56" s="70">
        <f>SUM(G8:G55)</f>
        <v>10183593</v>
      </c>
      <c r="H56" s="69">
        <f>SUM(H8:H55)</f>
        <v>4183489</v>
      </c>
      <c r="I56" s="69">
        <f>F56-G56-H56</f>
        <v>5385796</v>
      </c>
      <c r="K56" s="65"/>
      <c r="L56" s="65"/>
      <c r="M56" s="65"/>
    </row>
    <row r="57" spans="1:13" ht="15" thickBot="1" x14ac:dyDescent="0.35">
      <c r="B57" s="71" t="s">
        <v>106</v>
      </c>
      <c r="C57" s="71"/>
      <c r="D57" s="71"/>
      <c r="E57" s="71"/>
      <c r="F57" s="71"/>
      <c r="G57" s="71"/>
      <c r="H57" s="71"/>
      <c r="I57" s="71"/>
      <c r="K57" s="65"/>
      <c r="L57" s="65"/>
      <c r="M57" s="65"/>
    </row>
    <row r="58" spans="1:13" ht="15.6" x14ac:dyDescent="0.3">
      <c r="B58" s="72" t="s">
        <v>107</v>
      </c>
      <c r="C58" s="73"/>
      <c r="D58" s="73"/>
      <c r="E58" s="73"/>
      <c r="F58" s="73"/>
      <c r="G58" s="73"/>
      <c r="H58" s="73"/>
      <c r="I58" s="74"/>
    </row>
    <row r="59" spans="1:13" x14ac:dyDescent="0.3">
      <c r="B59" s="75" t="s">
        <v>108</v>
      </c>
      <c r="C59" s="76"/>
      <c r="D59" s="76"/>
      <c r="E59" s="76"/>
      <c r="F59" s="76"/>
      <c r="G59" s="76"/>
      <c r="H59" s="76"/>
      <c r="I59" s="77"/>
      <c r="J59" s="78"/>
    </row>
    <row r="60" spans="1:13" ht="15" thickBot="1" x14ac:dyDescent="0.35">
      <c r="B60" s="79" t="s">
        <v>109</v>
      </c>
      <c r="C60" s="80"/>
      <c r="D60" s="80"/>
      <c r="E60" s="80"/>
      <c r="F60" s="80"/>
      <c r="G60" s="80"/>
      <c r="H60" s="80"/>
      <c r="I60" s="81"/>
      <c r="J60" s="82"/>
    </row>
    <row r="61" spans="1:13" x14ac:dyDescent="0.3">
      <c r="J61" s="83"/>
    </row>
    <row r="66" spans="2:2" ht="17.399999999999999" x14ac:dyDescent="0.3">
      <c r="B66" s="84"/>
    </row>
    <row r="67" spans="2:2" ht="15.6" x14ac:dyDescent="0.3">
      <c r="B67" s="85"/>
    </row>
  </sheetData>
  <mergeCells count="7">
    <mergeCell ref="B60:I60"/>
    <mergeCell ref="B3:I3"/>
    <mergeCell ref="B4:I4"/>
    <mergeCell ref="D5:I5"/>
    <mergeCell ref="B6:I6"/>
    <mergeCell ref="B58:I58"/>
    <mergeCell ref="B59:I59"/>
  </mergeCells>
  <hyperlinks>
    <hyperlink ref="A61" r:id="rId1" display="mailto:akbartrader@hotmail.com%20%20-%20%20%20grace.corporation@yahoo.%20com" xr:uid="{F45BE7BC-F83A-4565-A496-A590F4C12EE3}"/>
  </hyperlinks>
  <printOptions horizontalCentered="1"/>
  <pageMargins left="0" right="0" top="0" bottom="0" header="0" footer="0"/>
  <pageSetup scale="7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2018-04-05T14:32:56Z</dcterms:created>
  <dcterms:modified xsi:type="dcterms:W3CDTF">2018-04-05T14:33:16Z</dcterms:modified>
</cp:coreProperties>
</file>